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76" windowWidth="11355" windowHeight="9210" tabRatio="733" activeTab="0"/>
  </bookViews>
  <sheets>
    <sheet name="Дневник" sheetId="1" r:id="rId1"/>
    <sheet name="Июнь" sheetId="2" r:id="rId2"/>
    <sheet name="Авг" sheetId="3" r:id="rId3"/>
    <sheet name="Часть 1,2 Сент" sheetId="4" r:id="rId4"/>
    <sheet name="Окт" sheetId="5" r:id="rId5"/>
    <sheet name="Ноя" sheetId="6" r:id="rId6"/>
    <sheet name="Дек" sheetId="7" r:id="rId7"/>
    <sheet name="Янв" sheetId="8" r:id="rId8"/>
    <sheet name="Фев" sheetId="9" r:id="rId9"/>
    <sheet name="Март" sheetId="10" r:id="rId10"/>
    <sheet name="Апр" sheetId="11" r:id="rId11"/>
    <sheet name="Май" sheetId="12" r:id="rId12"/>
    <sheet name="Всего" sheetId="13" r:id="rId13"/>
    <sheet name="Часть 3" sheetId="14" r:id="rId14"/>
  </sheets>
  <definedNames>
    <definedName name="_xlnm.Print_Area" localSheetId="2">'Авг'!$A$1:$AB$48</definedName>
    <definedName name="_xlnm.Print_Area" localSheetId="10">'Апр'!$A$1:$AB$47</definedName>
    <definedName name="_xlnm.Print_Area" localSheetId="12">'Всего'!$A$1:$F$15</definedName>
    <definedName name="_xlnm.Print_Area" localSheetId="6">'Дек'!$A$1:$AB$48</definedName>
    <definedName name="_xlnm.Print_Area" localSheetId="0">'Дневник'!$A$1:$K$58</definedName>
    <definedName name="_xlnm.Print_Area" localSheetId="1">'Июнь'!$A$1:$AB$47</definedName>
    <definedName name="_xlnm.Print_Area" localSheetId="11">'Май'!$A$1:$AB$48</definedName>
    <definedName name="_xlnm.Print_Area" localSheetId="9">'Март'!$A$1:$AB$48</definedName>
    <definedName name="_xlnm.Print_Area" localSheetId="5">'Ноя'!$A$1:$AB$47</definedName>
    <definedName name="_xlnm.Print_Area" localSheetId="4">'Окт'!$A$1:$AB$48</definedName>
    <definedName name="_xlnm.Print_Area" localSheetId="8">'Фев'!$A$1:$AB$46</definedName>
    <definedName name="_xlnm.Print_Area" localSheetId="3">'Часть 1,2 Сент'!$A$1:$AB$47</definedName>
    <definedName name="_xlnm.Print_Area" localSheetId="13">'Часть 3'!$A$1:$G$55</definedName>
    <definedName name="_xlnm.Print_Area" localSheetId="7">'Янв'!$A$1:$AB$48</definedName>
  </definedNames>
  <calcPr fullCalcOnLoad="1" refMode="R1C1"/>
</workbook>
</file>

<file path=xl/sharedStrings.xml><?xml version="1.0" encoding="utf-8"?>
<sst xmlns="http://schemas.openxmlformats.org/spreadsheetml/2006/main" count="1078" uniqueCount="326">
  <si>
    <t xml:space="preserve">Часть 1. Учет читателей и посещаемости. </t>
  </si>
  <si>
    <t>В том числе</t>
  </si>
  <si>
    <t>Прочих</t>
  </si>
  <si>
    <t xml:space="preserve">   Учащихся</t>
  </si>
  <si>
    <t>Числа месяца</t>
  </si>
  <si>
    <t>Всего</t>
  </si>
  <si>
    <t xml:space="preserve">Всего </t>
  </si>
  <si>
    <t>Сентябрь</t>
  </si>
  <si>
    <t>Октябрь</t>
  </si>
  <si>
    <t>Апрель</t>
  </si>
  <si>
    <t>Май</t>
  </si>
  <si>
    <t>Ноябрь</t>
  </si>
  <si>
    <t>Декабрь</t>
  </si>
  <si>
    <t>Январь</t>
  </si>
  <si>
    <t>Февраль</t>
  </si>
  <si>
    <t>Март</t>
  </si>
  <si>
    <t xml:space="preserve">         Часть 3.   Учёт мероприятий  библиотеки.</t>
  </si>
  <si>
    <t>№п/п</t>
  </si>
  <si>
    <t>Дата проведения</t>
  </si>
  <si>
    <t xml:space="preserve">Примечание </t>
  </si>
  <si>
    <t>Читательская группа</t>
  </si>
  <si>
    <t>Число участников</t>
  </si>
  <si>
    <t xml:space="preserve">Всего за год </t>
  </si>
  <si>
    <t xml:space="preserve">Текущий год </t>
  </si>
  <si>
    <t xml:space="preserve">Дневник </t>
  </si>
  <si>
    <t>работы библиотеки</t>
  </si>
  <si>
    <t>Место проведения</t>
  </si>
  <si>
    <t>Июнь</t>
  </si>
  <si>
    <t>Август</t>
  </si>
  <si>
    <t xml:space="preserve">Часть 2. Учет выдачи изданий </t>
  </si>
  <si>
    <t>Педагогич. науки (74) Детская психология (88.8)</t>
  </si>
  <si>
    <t>Учебники</t>
  </si>
  <si>
    <t>Учите-лей</t>
  </si>
  <si>
    <t>1-2 кл.</t>
  </si>
  <si>
    <t>3-4 кл.</t>
  </si>
  <si>
    <t>5-6 кл.</t>
  </si>
  <si>
    <t>7-8 кл.</t>
  </si>
  <si>
    <t>Состоит к началу месяца</t>
  </si>
  <si>
    <t>Учите- лей</t>
  </si>
  <si>
    <t xml:space="preserve">Естественнонаучная(2,72). </t>
  </si>
  <si>
    <t>Технические науки(3) Сельское и лесное хозяйство(4) Здравоохранение.Медицина(5).</t>
  </si>
  <si>
    <t>Всего за месяц</t>
  </si>
  <si>
    <t xml:space="preserve"> Всего читателей </t>
  </si>
  <si>
    <t>В том числе по отраслям знаний</t>
  </si>
  <si>
    <t>Предыдущий год</t>
  </si>
  <si>
    <t>Наименование мероприятия. Событие</t>
  </si>
  <si>
    <t>10-11кл.</t>
  </si>
  <si>
    <t>9 кл.</t>
  </si>
  <si>
    <t>Посещения</t>
  </si>
  <si>
    <t>Число посещений за день</t>
  </si>
  <si>
    <t>Общественно-политическая литература.(6/8)</t>
  </si>
  <si>
    <t>Справочная литература</t>
  </si>
  <si>
    <t xml:space="preserve">Художественная литература (84) </t>
  </si>
  <si>
    <t>Непечатные носители</t>
  </si>
  <si>
    <t>Лит. дошкольная 1-2 кли</t>
  </si>
  <si>
    <t>пока пусто</t>
  </si>
  <si>
    <t>Всего с учебниками</t>
  </si>
  <si>
    <t>Тематические справки</t>
  </si>
  <si>
    <t>Фактические справки</t>
  </si>
  <si>
    <t>Адресные справки</t>
  </si>
  <si>
    <t>Уточняющие справки</t>
  </si>
  <si>
    <t>Всего выполнено справок</t>
  </si>
  <si>
    <t>Библиографические справки</t>
  </si>
  <si>
    <t xml:space="preserve">Библиографические справки </t>
  </si>
  <si>
    <t xml:space="preserve">Всего выдано без учебн. </t>
  </si>
  <si>
    <t>Всего выдано без учебн.</t>
  </si>
  <si>
    <t>Выполнено справок</t>
  </si>
  <si>
    <t xml:space="preserve">Книговыдача (без учебн) </t>
  </si>
  <si>
    <t>Всего читателей</t>
  </si>
  <si>
    <t>Новых читателей за месяц</t>
  </si>
  <si>
    <t>Выдано всего с учебниками</t>
  </si>
  <si>
    <t>МБОУ "ОСОШ № 2"</t>
  </si>
  <si>
    <t>Всего за месяц посещений -</t>
  </si>
  <si>
    <t>Учителей</t>
  </si>
  <si>
    <t>Книжные выставки</t>
  </si>
  <si>
    <t>Диспуты</t>
  </si>
  <si>
    <t>Проекты</t>
  </si>
  <si>
    <t>Общая книговыдача                (с учебниками)</t>
  </si>
  <si>
    <t>библиотека</t>
  </si>
  <si>
    <t>нач. классы</t>
  </si>
  <si>
    <t>22 человека</t>
  </si>
  <si>
    <t>каб. № 10</t>
  </si>
  <si>
    <t>Конкурсы</t>
  </si>
  <si>
    <t>Сред. и ст. классы</t>
  </si>
  <si>
    <t>Беседа о библиотеке и правилах её использования</t>
  </si>
  <si>
    <t>24 человека</t>
  </si>
  <si>
    <t>4 Б</t>
  </si>
  <si>
    <t>ср. и ст. кл.</t>
  </si>
  <si>
    <t>старшие классы</t>
  </si>
  <si>
    <t>23 человека</t>
  </si>
  <si>
    <t>нач. шк. МБОУ ОСОШ № 1</t>
  </si>
  <si>
    <t>Брошюры</t>
  </si>
  <si>
    <t>Скоро Новый год!</t>
  </si>
  <si>
    <t>20 человек</t>
  </si>
  <si>
    <t xml:space="preserve">Районный конкурс "Лучший читатель школьной библиотеки" </t>
  </si>
  <si>
    <t>31 августа</t>
  </si>
  <si>
    <t>для всех</t>
  </si>
  <si>
    <t>1 А</t>
  </si>
  <si>
    <t>1-11 классы</t>
  </si>
  <si>
    <t>27 сентября</t>
  </si>
  <si>
    <t>7 А  класс</t>
  </si>
  <si>
    <t>каб. № 23</t>
  </si>
  <si>
    <t>каб № 5</t>
  </si>
  <si>
    <t>5 Б класс</t>
  </si>
  <si>
    <t>Диспут "Можно ли всю жизнь прожить счастливо?" по сказке Андерсена "Ель" (совместно с А.И. Козловой)</t>
  </si>
  <si>
    <t>Выступления</t>
  </si>
  <si>
    <t>каб № 9</t>
  </si>
  <si>
    <t>28 декабря</t>
  </si>
  <si>
    <t>Самые лучшие стихи для детей</t>
  </si>
  <si>
    <t>1 Б</t>
  </si>
  <si>
    <t>каб. № 14</t>
  </si>
  <si>
    <t>каб. № 9</t>
  </si>
  <si>
    <t>5 А класс</t>
  </si>
  <si>
    <t>26 февраля</t>
  </si>
  <si>
    <t>"Л.Н. Толстой - детям": литературная игра для 4 класса</t>
  </si>
  <si>
    <t>19 человек</t>
  </si>
  <si>
    <t>Районный читательский форум "Читаем вместе"</t>
  </si>
  <si>
    <t>Строевская школа</t>
  </si>
  <si>
    <t>Все</t>
  </si>
  <si>
    <t>5 апреля</t>
  </si>
  <si>
    <t>каб. № 13</t>
  </si>
  <si>
    <t>4 А</t>
  </si>
  <si>
    <t xml:space="preserve">Беседа о пользовании учебниками и о порядке их выдачи </t>
  </si>
  <si>
    <t>Библиографическое пособие</t>
  </si>
  <si>
    <t>География. Различные природные явления (вырезки из журнала "Вокруг света")</t>
  </si>
  <si>
    <t>Из истории России и российских городов (вырезки из журнала "Вокруг света")</t>
  </si>
  <si>
    <t>Обществоведение (вырезки из журнала "Вокруг света")</t>
  </si>
  <si>
    <t>Хлеб (вырезки из журнала "Вокруг света")</t>
  </si>
  <si>
    <t>Пираты (вырезки из журнала "Вокруг света")</t>
  </si>
  <si>
    <t>ИЗО, архитектура (вырезки из журнала "Вокруг света")</t>
  </si>
  <si>
    <t>Редьярд Киплинг (вырезки из журнала "Вокруг света")</t>
  </si>
  <si>
    <t>Химия (вырезки из журнала "Вокруг света")</t>
  </si>
  <si>
    <t>Медицина, витамины (вырезки из журнала "Вокруг света")</t>
  </si>
  <si>
    <t>Военная техника, телефон, 3-D технология (вырезки из журнала "Вокруг света")</t>
  </si>
  <si>
    <t>Самураи (вырезки из журнала "Вокруг света")</t>
  </si>
  <si>
    <t>История Китая (вырезки из журнала "Вокруг света")</t>
  </si>
  <si>
    <t>Удивительные места России (вырезки из журнала "Вокруг света")</t>
  </si>
  <si>
    <t>"Новогодняя мозаика"</t>
  </si>
  <si>
    <t>2018- 2019 уч. год</t>
  </si>
  <si>
    <t>Июнь 2018 г.</t>
  </si>
  <si>
    <t>Август 2018 г.</t>
  </si>
  <si>
    <t>Сентябрь  2018 г.</t>
  </si>
  <si>
    <t>Сентябрь 2018 г.</t>
  </si>
  <si>
    <t>Октябрь  2018 г.</t>
  </si>
  <si>
    <t>Октябрь 2018 г.</t>
  </si>
  <si>
    <t>Ноябрь 2018 г.</t>
  </si>
  <si>
    <t>Декабрь 2018 г.</t>
  </si>
  <si>
    <t>Январь  2019 г.</t>
  </si>
  <si>
    <t>Январь 2019 г.</t>
  </si>
  <si>
    <t>Февраль  2019 г.</t>
  </si>
  <si>
    <t>Февраль 2019 г.</t>
  </si>
  <si>
    <t>Март  2019 г.</t>
  </si>
  <si>
    <t>Март 2019 г.</t>
  </si>
  <si>
    <t>Апрель  2019 г.</t>
  </si>
  <si>
    <t>Апрель 2019 г.</t>
  </si>
  <si>
    <t>Май 2019 г.</t>
  </si>
  <si>
    <t>12 сентября</t>
  </si>
  <si>
    <t>каб.  № 5</t>
  </si>
  <si>
    <t>25 человека</t>
  </si>
  <si>
    <t>Романы для девочек о сложностях взрослого мира</t>
  </si>
  <si>
    <t>14 сентября</t>
  </si>
  <si>
    <t>3 сентября</t>
  </si>
  <si>
    <t>Лукоморья нет на карте (Повести-сказки)</t>
  </si>
  <si>
    <t>3-6 классы</t>
  </si>
  <si>
    <t>7-11 классы</t>
  </si>
  <si>
    <t xml:space="preserve">каб. № </t>
  </si>
  <si>
    <t>К 190-летию Л.Н. Толстого</t>
  </si>
  <si>
    <t>16 октября</t>
  </si>
  <si>
    <t>Обзоры</t>
  </si>
  <si>
    <t>22 ноября</t>
  </si>
  <si>
    <t>ШМО классных руководителей школы</t>
  </si>
  <si>
    <t>каб № 1</t>
  </si>
  <si>
    <t>26 человек</t>
  </si>
  <si>
    <t>29 ноября</t>
  </si>
  <si>
    <t>каб №10</t>
  </si>
  <si>
    <t>8 Б класс</t>
  </si>
  <si>
    <t>3 декабря</t>
  </si>
  <si>
    <t>каб. № 17</t>
  </si>
  <si>
    <t>3 Б класс</t>
  </si>
  <si>
    <t>каб. № 15</t>
  </si>
  <si>
    <t>3 А класс</t>
  </si>
  <si>
    <t>27 человек</t>
  </si>
  <si>
    <t>6 декабря</t>
  </si>
  <si>
    <t xml:space="preserve">каб. № 5 </t>
  </si>
  <si>
    <t>каб. № 21</t>
  </si>
  <si>
    <t>17 октября</t>
  </si>
  <si>
    <t>Замечательные книги для читателей от 12 и старше</t>
  </si>
  <si>
    <t>7 декабря</t>
  </si>
  <si>
    <t>каб. № 12</t>
  </si>
  <si>
    <t>"Любите ли вы читать"- литературная игра для 2 классов</t>
  </si>
  <si>
    <t>каб. № 18</t>
  </si>
  <si>
    <t>2 В</t>
  </si>
  <si>
    <t>8 декабря</t>
  </si>
  <si>
    <t>2 А</t>
  </si>
  <si>
    <t>каб. № 16</t>
  </si>
  <si>
    <t>2 Б</t>
  </si>
  <si>
    <t>"В мире сказок" - Литературная игра для 3 кл</t>
  </si>
  <si>
    <t>"Читайте с нами" - Литературная игра для 1 кл</t>
  </si>
  <si>
    <t>20 декабря</t>
  </si>
  <si>
    <t>Выступление с теневым театром во 2 А</t>
  </si>
  <si>
    <t>27 декабря</t>
  </si>
  <si>
    <t>Выступление с теневым театром в 3 А</t>
  </si>
  <si>
    <t xml:space="preserve">3 Б </t>
  </si>
  <si>
    <t>3 А</t>
  </si>
  <si>
    <t>21 человек</t>
  </si>
  <si>
    <t>29 октября</t>
  </si>
  <si>
    <t>Юбилей И.С. Тургенева (к 200-летию со д.р.)</t>
  </si>
  <si>
    <t>15 ноября</t>
  </si>
  <si>
    <t>День рождения Н.Н. Носова (к 110-летию со д.р.)</t>
  </si>
  <si>
    <t>10 декабря</t>
  </si>
  <si>
    <t>9 января</t>
  </si>
  <si>
    <t>О правде жизни (к 100-летию А. Солженицына)</t>
  </si>
  <si>
    <t>Он подарил на Уральские сказы (к 140-летию со д.р.)</t>
  </si>
  <si>
    <t>Сред. классы</t>
  </si>
  <si>
    <t xml:space="preserve">9 января </t>
  </si>
  <si>
    <t>Книга А. Гайдара - хороший друг детства! (к 115-летию со д.р.)</t>
  </si>
  <si>
    <t>Выступление с теневым театром в 3 Б</t>
  </si>
  <si>
    <t>Выступление с теневым театром в 4 Б</t>
  </si>
  <si>
    <t>Выступление с теневым театром в 4 А</t>
  </si>
  <si>
    <t>Выступление с теневым театром в 5 В</t>
  </si>
  <si>
    <t>21 января</t>
  </si>
  <si>
    <t>18 февраля</t>
  </si>
  <si>
    <t>Выступление с теневым театром во 2 Б</t>
  </si>
  <si>
    <t>каб № 16</t>
  </si>
  <si>
    <t>18 человек</t>
  </si>
  <si>
    <t>каб № 21</t>
  </si>
  <si>
    <t>каб № 22</t>
  </si>
  <si>
    <t>5 В</t>
  </si>
  <si>
    <t>каб № 12</t>
  </si>
  <si>
    <t>20 февраля</t>
  </si>
  <si>
    <t>Выступление с теневым театром во 2 В</t>
  </si>
  <si>
    <t>каб № 18</t>
  </si>
  <si>
    <t xml:space="preserve">14 января </t>
  </si>
  <si>
    <t>Юбилей великих митиков (К 110-летию Н.В. Гоголя и Э.По)</t>
  </si>
  <si>
    <t>11 февраля</t>
  </si>
  <si>
    <t>День защитника отечества</t>
  </si>
  <si>
    <t>8 марта</t>
  </si>
  <si>
    <t xml:space="preserve">26 февраля </t>
  </si>
  <si>
    <t>5А,5Б</t>
  </si>
  <si>
    <t>Участие в проекте Л.М. Денисовой "Литературная гостиная, посвящённая П. Бажову"</t>
  </si>
  <si>
    <t xml:space="preserve">4 марта </t>
  </si>
  <si>
    <t>Районная детская библиотека</t>
  </si>
  <si>
    <t>14 марта</t>
  </si>
  <si>
    <t xml:space="preserve">2 А </t>
  </si>
  <si>
    <t>Выступление с теневым театром перед 2 А ОСОШ № 1</t>
  </si>
  <si>
    <t>Выступление с теневым театром перед  3 Б ОСОШ № 1</t>
  </si>
  <si>
    <t>Выступление с теневым театром перед 2 Б ОСОШ № 1</t>
  </si>
  <si>
    <t xml:space="preserve">2 Б </t>
  </si>
  <si>
    <t xml:space="preserve">12 марта </t>
  </si>
  <si>
    <t>Литературный квест к 110-летию со дня рождения Н.В. Гоголя и Э.По</t>
  </si>
  <si>
    <t>10 человек</t>
  </si>
  <si>
    <t xml:space="preserve">15 марта </t>
  </si>
  <si>
    <t>Выступление с проектом "Лэпбук по книге А. Линдгрен "Рони, дочь разбойника"</t>
  </si>
  <si>
    <t>Строевская СОШ</t>
  </si>
  <si>
    <t>5 человек</t>
  </si>
  <si>
    <t>5А.5Б</t>
  </si>
  <si>
    <t>15 марта</t>
  </si>
  <si>
    <t xml:space="preserve">11 марта </t>
  </si>
  <si>
    <t>Книги о животных</t>
  </si>
  <si>
    <t>Полёт души ко дню рождения А.Р. Беляева, писателя-фантаста</t>
  </si>
  <si>
    <t>18 марта</t>
  </si>
  <si>
    <t>12 человек</t>
  </si>
  <si>
    <t>7 кл</t>
  </si>
  <si>
    <t>8 кл</t>
  </si>
  <si>
    <t xml:space="preserve">28 марта </t>
  </si>
  <si>
    <t>каб № 2</t>
  </si>
  <si>
    <t>4 апреля</t>
  </si>
  <si>
    <t>каб № 8</t>
  </si>
  <si>
    <t>Беседы, занятия</t>
  </si>
  <si>
    <t>19 февраля</t>
  </si>
  <si>
    <t>Занятие по изготовлению обложки для книг большого формата  из обоев</t>
  </si>
  <si>
    <t>каб № 14</t>
  </si>
  <si>
    <t>каб № 15</t>
  </si>
  <si>
    <t>2 апреля</t>
  </si>
  <si>
    <t>Военное детство</t>
  </si>
  <si>
    <t xml:space="preserve">18 марта </t>
  </si>
  <si>
    <t>К 210-летию Н.В.Гоголя</t>
  </si>
  <si>
    <t>12 апреля - День космонавтики</t>
  </si>
  <si>
    <t>11 декабря</t>
  </si>
  <si>
    <t>1Б</t>
  </si>
  <si>
    <t>команда учениц из 4Б</t>
  </si>
  <si>
    <t>команда учениц из 5А</t>
  </si>
  <si>
    <t>Ксения Борисова 11 кл</t>
  </si>
  <si>
    <t>1 место</t>
  </si>
  <si>
    <t>О космосе и космотавтике (вырезки из журнала "Вокруг света")</t>
  </si>
  <si>
    <t>Гольфстрим и климат (вырезки из журнала "Вокруг света")</t>
  </si>
  <si>
    <t>Марко Поло, Ник. Рерих (вырезки из журнала "Вокруг света")</t>
  </si>
  <si>
    <t>Страны Азии - 1 (вырезки из журнала "Вокруг света")</t>
  </si>
  <si>
    <t>Субъекты Российской Федерации (вырезки из журнала "Вокруг света")</t>
  </si>
  <si>
    <t xml:space="preserve"> Африканские страны (вырезки из журнала "Вокруг света")</t>
  </si>
  <si>
    <t>Страны Европы - 2 (вырезки из журнала "Вокруг света")</t>
  </si>
  <si>
    <t>Страны Европы - 1 (вырезки из журнала "Вокруг света")</t>
  </si>
  <si>
    <t>Заповедники мира (вырезки из журнала "Вокруг света")</t>
  </si>
  <si>
    <t>Австралия. Страны Латинской Америки (вырезки из журнала "Вокруг света")</t>
  </si>
  <si>
    <t>Страны Азии - 2 (вырезки из журнала "Вокруг света")</t>
  </si>
  <si>
    <t>Бывшие союзные республики (вырезки из журнала "Вокруг света")</t>
  </si>
  <si>
    <t>Выступление с теневым театром в 1 Б</t>
  </si>
  <si>
    <t>29 апреля</t>
  </si>
  <si>
    <t>Мало кто так рассказал о войне (к юбилею В.П. Астафьева)</t>
  </si>
  <si>
    <t>4 декабря</t>
  </si>
  <si>
    <t>Выступление на семинаре для библиотекарей Архангельской области «В диалоге с классикой: работа библиотек по популяризации классической литературы». (Благодарность от Архангельской областной детской библиотеки им. А.П. Гайдара).</t>
  </si>
  <si>
    <t>Библиотека им. Бродского</t>
  </si>
  <si>
    <t>участники семинара из Архангельской области</t>
  </si>
  <si>
    <t>30 человек</t>
  </si>
  <si>
    <t>14 мая</t>
  </si>
  <si>
    <t>группа четвероклассников "Монтессори"</t>
  </si>
  <si>
    <t>14 человек</t>
  </si>
  <si>
    <t xml:space="preserve">Беседа о библиотеке и правилах её использования, о пользовании учебниками и о порядке их выдачи </t>
  </si>
  <si>
    <t>15 мая</t>
  </si>
  <si>
    <t>20 мая</t>
  </si>
  <si>
    <t>"Я не писатель, я - рассказчик" (о жизни и творчестве С.Довлатова)</t>
  </si>
  <si>
    <t xml:space="preserve">Список для чтения на лето после 4 класса по новой программе </t>
  </si>
  <si>
    <t>учителям 4 кл. и на сайт</t>
  </si>
  <si>
    <t>4А,4Б, 4-е классы из д/с Монтессори</t>
  </si>
  <si>
    <t>21 мая</t>
  </si>
  <si>
    <t>каб.  № 21</t>
  </si>
  <si>
    <t>4А</t>
  </si>
  <si>
    <t>22 мая</t>
  </si>
  <si>
    <t>каб.  № 12</t>
  </si>
  <si>
    <t>4Б</t>
  </si>
  <si>
    <t>нач. и средние классы</t>
  </si>
  <si>
    <t>Этикет на все времена</t>
  </si>
  <si>
    <t>"Хорошо ли это: быть "как все", "со всеми" и "для всех"? (диспут по рассказу А.Алексина "Безумная Евдокия"). (Совместно с К.А. Молчановой)</t>
  </si>
  <si>
    <t xml:space="preserve">Обзор новой подростковой литературы </t>
  </si>
  <si>
    <t>Диспут "Можно ли оправдать предательство Андрия?" по повести Гоголя "Тарас Бульба" совместно со С.А. Антуфьевой)</t>
  </si>
  <si>
    <t>Диспут "Можно ли всю жизнь прожить счастливо?" по сказке Андерсена "Ель" (совместно с К.А. Молчановой)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</si>
</sst>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  <numFmt numFmtId="178" formatCode="[$-F800]dddd\,\ mmmm\ dd\,\ yyyy"/>
    <numFmt numFmtId="179" formatCode="[$-419]mmmm\ yyyy;@"/>
    <numFmt numFmtId="180" formatCode="mmm/yyyy"/>
  </numFmts>
  <fonts count="9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8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2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Georgia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sz val="12"/>
      <name val="Arial Cyr"/>
      <family val="0"/>
    </font>
    <font>
      <b/>
      <sz val="12"/>
      <color indexed="30"/>
      <name val="Times New Roman"/>
      <family val="1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b/>
      <i/>
      <sz val="24"/>
      <name val="Georgia"/>
      <family val="1"/>
    </font>
    <font>
      <sz val="11"/>
      <color indexed="12"/>
      <name val="Arial Cyr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i/>
      <sz val="18"/>
      <color indexed="10"/>
      <name val="Arial Cyr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Arial Cyr"/>
      <family val="0"/>
    </font>
    <font>
      <sz val="11"/>
      <color theme="1"/>
      <name val="Arial Cyr"/>
      <family val="0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F6BC"/>
        <bgColor indexed="64"/>
      </patternFill>
    </fill>
    <fill>
      <patternFill patternType="solid">
        <fgColor rgb="FFC1FBB3"/>
        <bgColor indexed="64"/>
      </patternFill>
    </fill>
    <fill>
      <patternFill patternType="solid">
        <fgColor rgb="FFCAFEB8"/>
        <bgColor indexed="64"/>
      </patternFill>
    </fill>
    <fill>
      <patternFill patternType="solid">
        <fgColor rgb="FFBDFC9E"/>
        <bgColor indexed="64"/>
      </patternFill>
    </fill>
    <fill>
      <patternFill patternType="solid">
        <fgColor rgb="FFCBFDB9"/>
        <bgColor indexed="64"/>
      </patternFill>
    </fill>
    <fill>
      <patternFill patternType="solid">
        <fgColor rgb="FFC8FCB6"/>
        <bgColor indexed="64"/>
      </patternFill>
    </fill>
    <fill>
      <patternFill patternType="solid">
        <fgColor rgb="FFCBFCA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1" fillId="4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34" fillId="0" borderId="0" xfId="0" applyFont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20" fillId="0" borderId="12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justify" wrapText="1"/>
    </xf>
    <xf numFmtId="0" fontId="34" fillId="0" borderId="0" xfId="0" applyFont="1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8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27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5" fillId="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3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41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/>
    </xf>
    <xf numFmtId="0" fontId="27" fillId="32" borderId="10" xfId="0" applyNumberFormat="1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39" fillId="32" borderId="10" xfId="0" applyFont="1" applyFill="1" applyBorder="1" applyAlignment="1">
      <alignment/>
    </xf>
    <xf numFmtId="0" fontId="20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33" fillId="32" borderId="10" xfId="0" applyNumberFormat="1" applyFont="1" applyFill="1" applyBorder="1" applyAlignment="1">
      <alignment horizontal="center"/>
    </xf>
    <xf numFmtId="0" fontId="0" fillId="32" borderId="10" xfId="0" applyNumberFormat="1" applyFill="1" applyBorder="1" applyAlignment="1">
      <alignment/>
    </xf>
    <xf numFmtId="0" fontId="33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1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14" fontId="84" fillId="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14" fontId="86" fillId="0" borderId="10" xfId="0" applyNumberFormat="1" applyFont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14" fontId="86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/>
    </xf>
    <xf numFmtId="14" fontId="86" fillId="0" borderId="10" xfId="0" applyNumberFormat="1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84" fillId="0" borderId="11" xfId="0" applyNumberFormat="1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top" wrapText="1"/>
    </xf>
    <xf numFmtId="0" fontId="86" fillId="0" borderId="10" xfId="0" applyFont="1" applyBorder="1" applyAlignment="1">
      <alignment wrapText="1"/>
    </xf>
    <xf numFmtId="0" fontId="8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textRotation="90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/>
    </xf>
    <xf numFmtId="0" fontId="13" fillId="32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 wrapText="1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textRotation="90" wrapText="1"/>
    </xf>
    <xf numFmtId="0" fontId="20" fillId="33" borderId="19" xfId="0" applyFont="1" applyFill="1" applyBorder="1" applyAlignment="1">
      <alignment horizontal="center" vertical="center" textRotation="90" wrapText="1"/>
    </xf>
    <xf numFmtId="0" fontId="20" fillId="33" borderId="18" xfId="0" applyFont="1" applyFill="1" applyBorder="1" applyAlignment="1">
      <alignment horizontal="center" vertical="center" textRotation="90" wrapText="1"/>
    </xf>
    <xf numFmtId="0" fontId="20" fillId="33" borderId="11" xfId="0" applyFont="1" applyFill="1" applyBorder="1" applyAlignment="1">
      <alignment horizontal="center" vertical="center" textRotation="90" wrapText="1"/>
    </xf>
    <xf numFmtId="0" fontId="20" fillId="33" borderId="16" xfId="0" applyFont="1" applyFill="1" applyBorder="1" applyAlignment="1">
      <alignment horizontal="center" vertical="center" textRotation="90" wrapText="1"/>
    </xf>
    <xf numFmtId="0" fontId="20" fillId="33" borderId="22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16" fontId="20" fillId="0" borderId="10" xfId="0" applyNumberFormat="1" applyFont="1" applyBorder="1" applyAlignment="1">
      <alignment horizontal="center" vertical="center" wrapText="1"/>
    </xf>
    <xf numFmtId="16" fontId="20" fillId="0" borderId="12" xfId="0" applyNumberFormat="1" applyFont="1" applyBorder="1" applyAlignment="1">
      <alignment horizontal="center" vertical="center" wrapText="1"/>
    </xf>
    <xf numFmtId="16" fontId="20" fillId="0" borderId="13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13" fillId="0" borderId="16" xfId="0" applyFont="1" applyFill="1" applyBorder="1" applyAlignment="1">
      <alignment horizontal="center" textRotation="90" wrapText="1"/>
    </xf>
    <xf numFmtId="0" fontId="13" fillId="0" borderId="22" xfId="0" applyFont="1" applyFill="1" applyBorder="1" applyAlignment="1">
      <alignment horizontal="center" textRotation="90" wrapText="1"/>
    </xf>
    <xf numFmtId="0" fontId="13" fillId="0" borderId="14" xfId="0" applyFont="1" applyFill="1" applyBorder="1" applyAlignment="1">
      <alignment horizontal="center" textRotation="90" wrapText="1"/>
    </xf>
    <xf numFmtId="0" fontId="13" fillId="0" borderId="19" xfId="0" applyFont="1" applyFill="1" applyBorder="1" applyAlignment="1">
      <alignment horizontal="center" textRotation="90" wrapText="1"/>
    </xf>
    <xf numFmtId="0" fontId="13" fillId="0" borderId="18" xfId="0" applyFont="1" applyFill="1" applyBorder="1" applyAlignment="1">
      <alignment horizontal="center" textRotation="90" wrapText="1"/>
    </xf>
    <xf numFmtId="0" fontId="13" fillId="0" borderId="11" xfId="0" applyFont="1" applyFill="1" applyBorder="1" applyAlignment="1">
      <alignment horizontal="center" textRotation="90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19" xfId="0" applyFont="1" applyFill="1" applyBorder="1" applyAlignment="1">
      <alignment horizontal="center" textRotation="90" wrapText="1"/>
    </xf>
    <xf numFmtId="0" fontId="21" fillId="0" borderId="18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20" fillId="33" borderId="19" xfId="0" applyFont="1" applyFill="1" applyBorder="1" applyAlignment="1">
      <alignment horizontal="center" vertical="center" textRotation="90"/>
    </xf>
    <xf numFmtId="0" fontId="20" fillId="33" borderId="18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textRotation="90" wrapText="1"/>
    </xf>
    <xf numFmtId="0" fontId="13" fillId="33" borderId="18" xfId="0" applyFont="1" applyFill="1" applyBorder="1" applyAlignment="1">
      <alignment horizontal="center" textRotation="90" wrapText="1"/>
    </xf>
    <xf numFmtId="0" fontId="13" fillId="33" borderId="11" xfId="0" applyFont="1" applyFill="1" applyBorder="1" applyAlignment="1">
      <alignment horizontal="center" textRotation="90" wrapText="1"/>
    </xf>
    <xf numFmtId="0" fontId="13" fillId="32" borderId="19" xfId="0" applyFont="1" applyFill="1" applyBorder="1" applyAlignment="1">
      <alignment horizontal="center" textRotation="90" wrapText="1"/>
    </xf>
    <xf numFmtId="0" fontId="13" fillId="32" borderId="18" xfId="0" applyFont="1" applyFill="1" applyBorder="1" applyAlignment="1">
      <alignment horizontal="center" textRotation="90" wrapText="1"/>
    </xf>
    <xf numFmtId="0" fontId="13" fillId="32" borderId="11" xfId="0" applyFont="1" applyFill="1" applyBorder="1" applyAlignment="1">
      <alignment horizontal="center" textRotation="90" wrapText="1"/>
    </xf>
    <xf numFmtId="0" fontId="20" fillId="0" borderId="1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3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3:K22"/>
  <sheetViews>
    <sheetView tabSelected="1" view="pageBreakPreview" zoomScale="78" zoomScaleNormal="50" zoomScaleSheetLayoutView="78" zoomScalePageLayoutView="0" workbookViewId="0" topLeftCell="A7">
      <selection activeCell="H28" sqref="H28"/>
    </sheetView>
  </sheetViews>
  <sheetFormatPr defaultColWidth="9.00390625" defaultRowHeight="12.75"/>
  <sheetData>
    <row r="13" spans="1:11" ht="12.75" customHeight="1">
      <c r="A13" s="198" t="s">
        <v>24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1" ht="12.7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</row>
    <row r="16" spans="1:11" ht="27.75">
      <c r="A16" s="199" t="s">
        <v>25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</row>
    <row r="19" spans="1:11" ht="23.25">
      <c r="A19" s="201" t="s">
        <v>71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  <row r="22" spans="1:11" ht="23.25">
      <c r="A22" s="200" t="s">
        <v>138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</sheetData>
  <sheetProtection/>
  <mergeCells count="4">
    <mergeCell ref="A13:K14"/>
    <mergeCell ref="A16:K16"/>
    <mergeCell ref="A22:K22"/>
    <mergeCell ref="A19:K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AI48"/>
  <sheetViews>
    <sheetView zoomScale="70" zoomScaleNormal="70" zoomScaleSheetLayoutView="68" zoomScalePageLayoutView="0" workbookViewId="0" topLeftCell="D11">
      <selection activeCell="AD40" sqref="AD40"/>
    </sheetView>
  </sheetViews>
  <sheetFormatPr defaultColWidth="9.00390625" defaultRowHeight="16.5" customHeight="1"/>
  <cols>
    <col min="1" max="1" width="9.375" style="15" customWidth="1"/>
    <col min="2" max="2" width="6.37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5" width="8.75390625" style="14" customWidth="1"/>
    <col min="16" max="16" width="8.125" style="14" customWidth="1"/>
    <col min="17" max="17" width="8.75390625" style="14" customWidth="1"/>
    <col min="18" max="18" width="8.125" style="14" customWidth="1"/>
    <col min="19" max="28" width="8.75390625" style="24" customWidth="1"/>
  </cols>
  <sheetData>
    <row r="1" ht="15" customHeight="1"/>
    <row r="2" spans="1:30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0"/>
      <c r="AD2" s="20"/>
    </row>
    <row r="3" ht="15" customHeight="1"/>
    <row r="4" spans="1:28" ht="15" customHeight="1">
      <c r="A4" s="224" t="s">
        <v>151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5" t="s">
        <v>152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31" t="s">
        <v>49</v>
      </c>
      <c r="Q5" s="219" t="s">
        <v>4</v>
      </c>
      <c r="R5" s="218" t="s">
        <v>65</v>
      </c>
      <c r="S5" s="226" t="s">
        <v>43</v>
      </c>
      <c r="T5" s="226"/>
      <c r="U5" s="226"/>
      <c r="V5" s="226"/>
      <c r="W5" s="226"/>
      <c r="X5" s="226"/>
      <c r="Y5" s="226"/>
      <c r="Z5" s="226"/>
      <c r="AA5" s="226"/>
      <c r="AB5" s="226"/>
      <c r="AC5" s="106"/>
      <c r="AD5" s="208" t="s">
        <v>63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32"/>
      <c r="Q6" s="219"/>
      <c r="R6" s="218"/>
      <c r="S6" s="202" t="s">
        <v>39</v>
      </c>
      <c r="T6" s="227" t="s">
        <v>40</v>
      </c>
      <c r="U6" s="210" t="s">
        <v>50</v>
      </c>
      <c r="V6" s="202" t="s">
        <v>30</v>
      </c>
      <c r="W6" s="214" t="s">
        <v>51</v>
      </c>
      <c r="X6" s="214" t="s">
        <v>52</v>
      </c>
      <c r="Y6" s="214" t="s">
        <v>54</v>
      </c>
      <c r="Z6" s="202" t="s">
        <v>53</v>
      </c>
      <c r="AA6" s="202" t="s">
        <v>55</v>
      </c>
      <c r="AB6" s="202" t="s">
        <v>31</v>
      </c>
      <c r="AC6" s="209" t="s">
        <v>56</v>
      </c>
      <c r="AD6" s="207" t="s">
        <v>57</v>
      </c>
      <c r="AE6" s="207" t="s">
        <v>58</v>
      </c>
      <c r="AF6" s="207" t="s">
        <v>59</v>
      </c>
      <c r="AG6" s="207" t="s">
        <v>60</v>
      </c>
      <c r="AH6" s="207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32"/>
      <c r="Q7" s="219"/>
      <c r="R7" s="218"/>
      <c r="S7" s="202"/>
      <c r="T7" s="227"/>
      <c r="U7" s="210"/>
      <c r="V7" s="202"/>
      <c r="W7" s="214"/>
      <c r="X7" s="214"/>
      <c r="Y7" s="214"/>
      <c r="Z7" s="202"/>
      <c r="AA7" s="202"/>
      <c r="AB7" s="202"/>
      <c r="AC7" s="209"/>
      <c r="AD7" s="207"/>
      <c r="AE7" s="207"/>
      <c r="AF7" s="207"/>
      <c r="AG7" s="207"/>
      <c r="AH7" s="207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32"/>
      <c r="Q8" s="219"/>
      <c r="R8" s="218"/>
      <c r="S8" s="202"/>
      <c r="T8" s="227"/>
      <c r="U8" s="210"/>
      <c r="V8" s="202"/>
      <c r="W8" s="214"/>
      <c r="X8" s="214"/>
      <c r="Y8" s="214"/>
      <c r="Z8" s="202"/>
      <c r="AA8" s="202"/>
      <c r="AB8" s="202"/>
      <c r="AC8" s="209"/>
      <c r="AD8" s="207"/>
      <c r="AE8" s="207"/>
      <c r="AF8" s="207"/>
      <c r="AG8" s="207"/>
      <c r="AH8" s="207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32"/>
      <c r="Q9" s="219"/>
      <c r="R9" s="218"/>
      <c r="S9" s="202"/>
      <c r="T9" s="227"/>
      <c r="U9" s="210"/>
      <c r="V9" s="202"/>
      <c r="W9" s="214"/>
      <c r="X9" s="214"/>
      <c r="Y9" s="214"/>
      <c r="Z9" s="202"/>
      <c r="AA9" s="202"/>
      <c r="AB9" s="202"/>
      <c r="AC9" s="209"/>
      <c r="AD9" s="207"/>
      <c r="AE9" s="207"/>
      <c r="AF9" s="207"/>
      <c r="AG9" s="207"/>
      <c r="AH9" s="207"/>
      <c r="AI9" s="219"/>
    </row>
    <row r="10" spans="1:35" s="23" customFormat="1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3" t="s">
        <v>47</v>
      </c>
      <c r="L10" s="216" t="s">
        <v>46</v>
      </c>
      <c r="M10" s="217"/>
      <c r="N10" s="219"/>
      <c r="O10" s="219"/>
      <c r="P10" s="233"/>
      <c r="Q10" s="219"/>
      <c r="R10" s="218"/>
      <c r="S10" s="202"/>
      <c r="T10" s="227"/>
      <c r="U10" s="210"/>
      <c r="V10" s="202"/>
      <c r="W10" s="214"/>
      <c r="X10" s="214"/>
      <c r="Y10" s="214"/>
      <c r="Z10" s="202"/>
      <c r="AA10" s="202"/>
      <c r="AB10" s="202"/>
      <c r="AC10" s="209"/>
      <c r="AD10" s="207"/>
      <c r="AE10" s="207"/>
      <c r="AF10" s="207"/>
      <c r="AG10" s="207"/>
      <c r="AH10" s="207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116"/>
      <c r="Q11" s="68"/>
      <c r="R11" s="33"/>
      <c r="S11" s="215" t="s">
        <v>37</v>
      </c>
      <c r="T11" s="215"/>
      <c r="U11" s="215"/>
      <c r="V11" s="215"/>
      <c r="W11" s="215"/>
      <c r="X11" s="215"/>
      <c r="Y11" s="215"/>
      <c r="Z11" s="215"/>
      <c r="AA11" s="215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Фев!B46</f>
        <v>683</v>
      </c>
      <c r="C12" s="83">
        <f>Фев!C45</f>
        <v>48</v>
      </c>
      <c r="D12" s="83">
        <f>Фев!D45</f>
        <v>65</v>
      </c>
      <c r="E12" s="83">
        <f>Фев!E45</f>
        <v>51</v>
      </c>
      <c r="F12" s="83">
        <f>Фев!F45</f>
        <v>48</v>
      </c>
      <c r="G12" s="83">
        <f>Фев!G45</f>
        <v>76</v>
      </c>
      <c r="H12" s="83">
        <f>Фев!H45</f>
        <v>74</v>
      </c>
      <c r="I12" s="83">
        <f>Фев!I45</f>
        <v>54</v>
      </c>
      <c r="J12" s="83">
        <f>Фев!J45</f>
        <v>77</v>
      </c>
      <c r="K12" s="83">
        <f>Фев!K45</f>
        <v>55</v>
      </c>
      <c r="L12" s="83">
        <f>Фев!L45</f>
        <v>30</v>
      </c>
      <c r="M12" s="83">
        <f>Фев!M45</f>
        <v>22</v>
      </c>
      <c r="N12" s="83">
        <f>Фев!N45</f>
        <v>42</v>
      </c>
      <c r="O12" s="83">
        <f>Фев!O45</f>
        <v>41</v>
      </c>
      <c r="P12" s="123">
        <f>Фев!P46</f>
        <v>5939</v>
      </c>
      <c r="Q12" s="75"/>
      <c r="R12" s="71">
        <f>Фев!R46</f>
        <v>4522</v>
      </c>
      <c r="S12" s="77">
        <f>Фев!S45</f>
        <v>272</v>
      </c>
      <c r="T12" s="77">
        <f>Фев!T45</f>
        <v>450</v>
      </c>
      <c r="U12" s="77">
        <f>Фев!U45</f>
        <v>206</v>
      </c>
      <c r="V12" s="77">
        <f>Фев!V45</f>
        <v>201</v>
      </c>
      <c r="W12" s="77">
        <f>Фев!W45</f>
        <v>376</v>
      </c>
      <c r="X12" s="77">
        <f>Фев!X45</f>
        <v>2099</v>
      </c>
      <c r="Y12" s="77">
        <f>Фев!Y45</f>
        <v>421</v>
      </c>
      <c r="Z12" s="77">
        <f>Фев!Z45</f>
        <v>502</v>
      </c>
      <c r="AA12" s="77">
        <f>Фев!AA45</f>
        <v>0</v>
      </c>
      <c r="AB12" s="77">
        <f>Фев!AB45</f>
        <v>11692</v>
      </c>
      <c r="AC12" s="136">
        <f>SUM(S12:AB12)</f>
        <v>16219</v>
      </c>
      <c r="AD12" s="107">
        <f>Фев!AD45</f>
        <v>191</v>
      </c>
      <c r="AE12" s="107">
        <f>Фев!AE45</f>
        <v>85</v>
      </c>
      <c r="AF12" s="107">
        <f>Фев!AF45</f>
        <v>26</v>
      </c>
      <c r="AG12" s="107">
        <f>Фев!AG45</f>
        <v>76</v>
      </c>
      <c r="AH12" s="139">
        <f>Фев!AH45</f>
        <v>401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18"/>
      <c r="O13" s="18"/>
      <c r="P13" s="94">
        <v>17</v>
      </c>
      <c r="Q13" s="32">
        <v>1</v>
      </c>
      <c r="R13" s="188">
        <f>SUM(S13:AA13)</f>
        <v>18</v>
      </c>
      <c r="S13" s="55">
        <v>2</v>
      </c>
      <c r="T13" s="55"/>
      <c r="U13" s="55"/>
      <c r="V13" s="55"/>
      <c r="W13" s="55"/>
      <c r="X13" s="55">
        <v>8</v>
      </c>
      <c r="Y13" s="55">
        <v>5</v>
      </c>
      <c r="Z13" s="55">
        <v>3</v>
      </c>
      <c r="AA13" s="55"/>
      <c r="AB13" s="55"/>
      <c r="AC13" s="132">
        <f>S13+T13+U13+V13+W13+X13+Y13+Z13+AA13+AB13</f>
        <v>18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94"/>
      <c r="Q14" s="32">
        <v>2</v>
      </c>
      <c r="R14" s="188">
        <f aca="true" t="shared" si="1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3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94"/>
      <c r="Q15" s="32">
        <v>3</v>
      </c>
      <c r="R15" s="188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94"/>
      <c r="Q16" s="32">
        <v>4</v>
      </c>
      <c r="R16" s="188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94">
        <v>36</v>
      </c>
      <c r="Q17" s="32">
        <v>5</v>
      </c>
      <c r="R17" s="188">
        <f t="shared" si="1"/>
        <v>38</v>
      </c>
      <c r="S17" s="55">
        <v>11</v>
      </c>
      <c r="T17" s="55">
        <v>3</v>
      </c>
      <c r="U17" s="55"/>
      <c r="V17" s="55"/>
      <c r="W17" s="55">
        <v>3</v>
      </c>
      <c r="X17" s="55">
        <v>4</v>
      </c>
      <c r="Y17" s="55">
        <v>12</v>
      </c>
      <c r="Z17" s="55">
        <v>5</v>
      </c>
      <c r="AA17" s="55"/>
      <c r="AB17" s="55"/>
      <c r="AC17" s="132">
        <f t="shared" si="2"/>
        <v>38</v>
      </c>
      <c r="AD17" s="106">
        <v>1</v>
      </c>
      <c r="AE17" s="106">
        <v>4</v>
      </c>
      <c r="AF17" s="106"/>
      <c r="AG17" s="106"/>
      <c r="AH17" s="132">
        <f t="shared" si="3"/>
        <v>5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94">
        <v>11</v>
      </c>
      <c r="Q18" s="32">
        <v>6</v>
      </c>
      <c r="R18" s="188">
        <f t="shared" si="1"/>
        <v>8</v>
      </c>
      <c r="S18" s="55"/>
      <c r="T18" s="55"/>
      <c r="U18" s="55"/>
      <c r="V18" s="55"/>
      <c r="W18" s="55"/>
      <c r="X18" s="55">
        <v>3</v>
      </c>
      <c r="Y18" s="55"/>
      <c r="Z18" s="55">
        <v>5</v>
      </c>
      <c r="AA18" s="55"/>
      <c r="AB18" s="55">
        <v>1</v>
      </c>
      <c r="AC18" s="132">
        <f t="shared" si="2"/>
        <v>9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94">
        <v>21</v>
      </c>
      <c r="Q19" s="32">
        <v>7</v>
      </c>
      <c r="R19" s="188">
        <f t="shared" si="1"/>
        <v>19</v>
      </c>
      <c r="S19" s="55">
        <v>2</v>
      </c>
      <c r="T19" s="55">
        <v>2</v>
      </c>
      <c r="U19" s="55"/>
      <c r="V19" s="55"/>
      <c r="W19" s="55"/>
      <c r="X19" s="55">
        <v>12</v>
      </c>
      <c r="Y19" s="55"/>
      <c r="Z19" s="55">
        <v>3</v>
      </c>
      <c r="AA19" s="55"/>
      <c r="AB19" s="55">
        <v>2</v>
      </c>
      <c r="AC19" s="132">
        <f t="shared" si="2"/>
        <v>21</v>
      </c>
      <c r="AD19" s="106">
        <v>1</v>
      </c>
      <c r="AE19" s="106"/>
      <c r="AF19" s="106">
        <v>3</v>
      </c>
      <c r="AG19" s="106"/>
      <c r="AH19" s="132">
        <f t="shared" si="3"/>
        <v>4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94"/>
      <c r="Q20" s="32">
        <v>8</v>
      </c>
      <c r="R20" s="188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94"/>
      <c r="Q21" s="32">
        <v>9</v>
      </c>
      <c r="R21" s="188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94"/>
      <c r="Q22" s="32">
        <v>10</v>
      </c>
      <c r="R22" s="188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2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94">
        <v>32</v>
      </c>
      <c r="Q23" s="32">
        <v>11</v>
      </c>
      <c r="R23" s="188">
        <f t="shared" si="1"/>
        <v>43</v>
      </c>
      <c r="S23" s="55">
        <v>2</v>
      </c>
      <c r="T23" s="55">
        <v>3</v>
      </c>
      <c r="U23" s="55"/>
      <c r="V23" s="55"/>
      <c r="W23" s="55"/>
      <c r="X23" s="55">
        <v>15</v>
      </c>
      <c r="Y23" s="55">
        <v>14</v>
      </c>
      <c r="Z23" s="55">
        <v>9</v>
      </c>
      <c r="AA23" s="55"/>
      <c r="AB23" s="55"/>
      <c r="AC23" s="132">
        <f t="shared" si="2"/>
        <v>43</v>
      </c>
      <c r="AD23" s="106">
        <v>2</v>
      </c>
      <c r="AE23" s="106">
        <v>2</v>
      </c>
      <c r="AF23" s="106"/>
      <c r="AG23" s="106"/>
      <c r="AH23" s="132">
        <f t="shared" si="3"/>
        <v>4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94">
        <v>30</v>
      </c>
      <c r="Q24" s="32">
        <v>12</v>
      </c>
      <c r="R24" s="188">
        <f t="shared" si="1"/>
        <v>20</v>
      </c>
      <c r="S24" s="55"/>
      <c r="T24" s="55">
        <v>2</v>
      </c>
      <c r="U24" s="55"/>
      <c r="V24" s="55"/>
      <c r="W24" s="55">
        <v>1</v>
      </c>
      <c r="X24" s="55">
        <v>11</v>
      </c>
      <c r="Y24" s="55">
        <v>3</v>
      </c>
      <c r="Z24" s="55">
        <v>3</v>
      </c>
      <c r="AA24" s="55"/>
      <c r="AB24" s="55">
        <v>1</v>
      </c>
      <c r="AC24" s="132">
        <f t="shared" si="2"/>
        <v>21</v>
      </c>
      <c r="AD24" s="106">
        <v>1</v>
      </c>
      <c r="AE24" s="106">
        <v>3</v>
      </c>
      <c r="AF24" s="106"/>
      <c r="AG24" s="106"/>
      <c r="AH24" s="132">
        <f t="shared" si="3"/>
        <v>4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94">
        <v>24</v>
      </c>
      <c r="Q25" s="32">
        <v>13</v>
      </c>
      <c r="R25" s="188">
        <f t="shared" si="1"/>
        <v>19</v>
      </c>
      <c r="S25" s="55">
        <v>2</v>
      </c>
      <c r="T25" s="55">
        <v>1</v>
      </c>
      <c r="U25" s="55"/>
      <c r="V25" s="55"/>
      <c r="W25" s="55"/>
      <c r="X25" s="55">
        <v>15</v>
      </c>
      <c r="Y25" s="55">
        <v>1</v>
      </c>
      <c r="Z25" s="55"/>
      <c r="AA25" s="55"/>
      <c r="AB25" s="55">
        <v>1</v>
      </c>
      <c r="AC25" s="132">
        <f t="shared" si="2"/>
        <v>20</v>
      </c>
      <c r="AD25" s="106">
        <v>1</v>
      </c>
      <c r="AE25" s="106">
        <v>1</v>
      </c>
      <c r="AF25" s="106"/>
      <c r="AG25" s="106"/>
      <c r="AH25" s="132">
        <f t="shared" si="3"/>
        <v>2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94">
        <v>75</v>
      </c>
      <c r="Q26" s="32">
        <v>14</v>
      </c>
      <c r="R26" s="188">
        <f t="shared" si="1"/>
        <v>30</v>
      </c>
      <c r="S26" s="55">
        <v>2</v>
      </c>
      <c r="T26" s="55">
        <v>2</v>
      </c>
      <c r="U26" s="55">
        <v>2</v>
      </c>
      <c r="V26" s="55"/>
      <c r="W26" s="55">
        <v>3</v>
      </c>
      <c r="X26" s="55">
        <v>21</v>
      </c>
      <c r="Y26" s="55"/>
      <c r="Z26" s="55"/>
      <c r="AA26" s="55"/>
      <c r="AB26" s="55"/>
      <c r="AC26" s="132">
        <f t="shared" si="2"/>
        <v>30</v>
      </c>
      <c r="AD26" s="106">
        <v>2</v>
      </c>
      <c r="AE26" s="106">
        <v>2</v>
      </c>
      <c r="AF26" s="106"/>
      <c r="AG26" s="106"/>
      <c r="AH26" s="132">
        <f t="shared" si="3"/>
        <v>4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94">
        <v>22</v>
      </c>
      <c r="Q27" s="32">
        <v>15</v>
      </c>
      <c r="R27" s="188">
        <f t="shared" si="1"/>
        <v>3</v>
      </c>
      <c r="S27" s="55"/>
      <c r="T27" s="55"/>
      <c r="U27" s="55"/>
      <c r="V27" s="55"/>
      <c r="W27" s="55"/>
      <c r="X27" s="55">
        <v>3</v>
      </c>
      <c r="Y27" s="55"/>
      <c r="Z27" s="55"/>
      <c r="AA27" s="55"/>
      <c r="AB27" s="55"/>
      <c r="AC27" s="132">
        <f t="shared" si="2"/>
        <v>3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94"/>
      <c r="Q28" s="32">
        <v>16</v>
      </c>
      <c r="R28" s="188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2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94"/>
      <c r="Q29" s="32">
        <v>17</v>
      </c>
      <c r="R29" s="188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2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94">
        <v>37</v>
      </c>
      <c r="Q30" s="32">
        <v>18</v>
      </c>
      <c r="R30" s="188">
        <f t="shared" si="1"/>
        <v>48</v>
      </c>
      <c r="S30" s="55">
        <v>3</v>
      </c>
      <c r="T30" s="55">
        <v>3</v>
      </c>
      <c r="U30" s="55">
        <v>1</v>
      </c>
      <c r="V30" s="55"/>
      <c r="W30" s="55">
        <v>2</v>
      </c>
      <c r="X30" s="55">
        <v>19</v>
      </c>
      <c r="Y30" s="55">
        <v>12</v>
      </c>
      <c r="Z30" s="55">
        <v>8</v>
      </c>
      <c r="AA30" s="55"/>
      <c r="AB30" s="55">
        <v>2</v>
      </c>
      <c r="AC30" s="132">
        <f t="shared" si="2"/>
        <v>50</v>
      </c>
      <c r="AD30" s="106">
        <v>9</v>
      </c>
      <c r="AE30" s="106"/>
      <c r="AF30" s="106"/>
      <c r="AG30" s="106">
        <v>1</v>
      </c>
      <c r="AH30" s="132">
        <f t="shared" si="3"/>
        <v>10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94">
        <v>28</v>
      </c>
      <c r="Q31" s="32">
        <v>19</v>
      </c>
      <c r="R31" s="188">
        <f t="shared" si="1"/>
        <v>25</v>
      </c>
      <c r="S31" s="55">
        <v>1</v>
      </c>
      <c r="T31" s="55">
        <v>7</v>
      </c>
      <c r="U31" s="55"/>
      <c r="V31" s="55"/>
      <c r="W31" s="55">
        <v>1</v>
      </c>
      <c r="X31" s="55"/>
      <c r="Y31" s="55">
        <v>12</v>
      </c>
      <c r="Z31" s="55">
        <v>4</v>
      </c>
      <c r="AA31" s="55"/>
      <c r="AB31" s="55">
        <v>2</v>
      </c>
      <c r="AC31" s="132">
        <f t="shared" si="2"/>
        <v>27</v>
      </c>
      <c r="AD31" s="106"/>
      <c r="AE31" s="106">
        <v>1</v>
      </c>
      <c r="AF31" s="106"/>
      <c r="AG31" s="106"/>
      <c r="AH31" s="132">
        <f t="shared" si="3"/>
        <v>1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94">
        <v>24</v>
      </c>
      <c r="Q32" s="32">
        <v>20</v>
      </c>
      <c r="R32" s="188">
        <f t="shared" si="1"/>
        <v>30</v>
      </c>
      <c r="S32" s="55">
        <v>1</v>
      </c>
      <c r="T32" s="55">
        <v>8</v>
      </c>
      <c r="U32" s="55">
        <v>2</v>
      </c>
      <c r="V32" s="55"/>
      <c r="W32" s="55">
        <v>3</v>
      </c>
      <c r="X32" s="55">
        <v>14</v>
      </c>
      <c r="Y32" s="55"/>
      <c r="Z32" s="55">
        <v>2</v>
      </c>
      <c r="AA32" s="55"/>
      <c r="AB32" s="55"/>
      <c r="AC32" s="132">
        <f t="shared" si="2"/>
        <v>30</v>
      </c>
      <c r="AD32" s="106">
        <v>4</v>
      </c>
      <c r="AE32" s="106"/>
      <c r="AF32" s="106"/>
      <c r="AG32" s="106"/>
      <c r="AH32" s="132">
        <f t="shared" si="3"/>
        <v>4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94">
        <v>19</v>
      </c>
      <c r="Q33" s="32">
        <v>21</v>
      </c>
      <c r="R33" s="188">
        <f t="shared" si="1"/>
        <v>26</v>
      </c>
      <c r="S33" s="55"/>
      <c r="T33" s="55"/>
      <c r="U33" s="55"/>
      <c r="V33" s="55"/>
      <c r="W33" s="55">
        <v>1</v>
      </c>
      <c r="X33" s="55">
        <v>11</v>
      </c>
      <c r="Y33" s="55">
        <v>10</v>
      </c>
      <c r="Z33" s="55">
        <v>4</v>
      </c>
      <c r="AA33" s="55"/>
      <c r="AB33" s="55"/>
      <c r="AC33" s="132">
        <f t="shared" si="2"/>
        <v>26</v>
      </c>
      <c r="AD33" s="106"/>
      <c r="AE33" s="106">
        <v>2</v>
      </c>
      <c r="AF33" s="106"/>
      <c r="AG33" s="106"/>
      <c r="AH33" s="132">
        <f t="shared" si="3"/>
        <v>2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94">
        <v>20</v>
      </c>
      <c r="Q34" s="32">
        <v>22</v>
      </c>
      <c r="R34" s="188">
        <f t="shared" si="1"/>
        <v>30</v>
      </c>
      <c r="S34" s="55">
        <v>3</v>
      </c>
      <c r="T34" s="55">
        <v>7</v>
      </c>
      <c r="U34" s="55"/>
      <c r="V34" s="55"/>
      <c r="W34" s="55">
        <v>1</v>
      </c>
      <c r="X34" s="55">
        <v>14</v>
      </c>
      <c r="Y34" s="55"/>
      <c r="Z34" s="55">
        <v>5</v>
      </c>
      <c r="AA34" s="55"/>
      <c r="AB34" s="55">
        <v>1</v>
      </c>
      <c r="AC34" s="132">
        <f t="shared" si="2"/>
        <v>31</v>
      </c>
      <c r="AD34" s="106">
        <v>2</v>
      </c>
      <c r="AE34" s="106">
        <v>2</v>
      </c>
      <c r="AF34" s="106"/>
      <c r="AG34" s="106">
        <v>1</v>
      </c>
      <c r="AH34" s="132">
        <f t="shared" si="3"/>
        <v>5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94"/>
      <c r="Q35" s="32">
        <v>23</v>
      </c>
      <c r="R35" s="188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94"/>
      <c r="Q36" s="32">
        <v>24</v>
      </c>
      <c r="R36" s="188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94"/>
      <c r="Q37" s="32">
        <v>25</v>
      </c>
      <c r="R37" s="188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1</v>
      </c>
      <c r="C38" s="83"/>
      <c r="D38" s="84"/>
      <c r="E38" s="83"/>
      <c r="F38" s="84"/>
      <c r="G38" s="83"/>
      <c r="H38" s="84">
        <v>1</v>
      </c>
      <c r="I38" s="83"/>
      <c r="J38" s="84"/>
      <c r="K38" s="78"/>
      <c r="L38" s="83"/>
      <c r="M38" s="84"/>
      <c r="N38" s="35"/>
      <c r="O38" s="35"/>
      <c r="P38" s="94">
        <v>9</v>
      </c>
      <c r="Q38" s="32">
        <v>26</v>
      </c>
      <c r="R38" s="188">
        <f t="shared" si="1"/>
        <v>3</v>
      </c>
      <c r="S38" s="55"/>
      <c r="T38" s="55"/>
      <c r="U38" s="55"/>
      <c r="V38" s="55"/>
      <c r="W38" s="55"/>
      <c r="X38" s="55">
        <v>3</v>
      </c>
      <c r="Y38" s="55"/>
      <c r="Z38" s="55"/>
      <c r="AA38" s="55"/>
      <c r="AB38" s="55">
        <v>14</v>
      </c>
      <c r="AC38" s="132">
        <f t="shared" si="2"/>
        <v>17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94"/>
      <c r="Q39" s="32">
        <v>27</v>
      </c>
      <c r="R39" s="188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94">
        <v>33</v>
      </c>
      <c r="Q40" s="32">
        <v>28</v>
      </c>
      <c r="R40" s="188">
        <f t="shared" si="1"/>
        <v>15</v>
      </c>
      <c r="S40" s="55"/>
      <c r="T40" s="55"/>
      <c r="U40" s="55">
        <v>2</v>
      </c>
      <c r="V40" s="55"/>
      <c r="W40" s="55">
        <v>3</v>
      </c>
      <c r="X40" s="55">
        <v>10</v>
      </c>
      <c r="Y40" s="55"/>
      <c r="Z40" s="55"/>
      <c r="AA40" s="55"/>
      <c r="AB40" s="55"/>
      <c r="AC40" s="132">
        <f t="shared" si="2"/>
        <v>15</v>
      </c>
      <c r="AD40" s="106">
        <v>1</v>
      </c>
      <c r="AE40" s="106">
        <v>2</v>
      </c>
      <c r="AF40" s="106"/>
      <c r="AG40" s="106"/>
      <c r="AH40" s="132">
        <f t="shared" si="3"/>
        <v>3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94"/>
      <c r="Q41" s="32">
        <v>29</v>
      </c>
      <c r="R41" s="188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94"/>
      <c r="Q42" s="32">
        <v>30</v>
      </c>
      <c r="R42" s="188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94"/>
      <c r="Q43" s="32">
        <v>31</v>
      </c>
      <c r="R43" s="188">
        <f t="shared" si="1"/>
        <v>0</v>
      </c>
      <c r="S43" s="66"/>
      <c r="T43" s="66"/>
      <c r="U43" s="173"/>
      <c r="V43" s="173"/>
      <c r="W43" s="173"/>
      <c r="X43" s="174"/>
      <c r="Y43" s="173"/>
      <c r="Z43" s="173"/>
      <c r="AA43" s="66"/>
      <c r="AB43" s="66"/>
      <c r="AC43" s="132">
        <f t="shared" si="2"/>
        <v>0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38.25">
      <c r="A44" s="88" t="s">
        <v>69</v>
      </c>
      <c r="B44" s="91">
        <f>SUM(B13:B43)</f>
        <v>1</v>
      </c>
      <c r="C44" s="91">
        <f aca="true" t="shared" si="4" ref="C44:O44">SUM(C13:C43)</f>
        <v>0</v>
      </c>
      <c r="D44" s="91">
        <f t="shared" si="4"/>
        <v>0</v>
      </c>
      <c r="E44" s="91">
        <f t="shared" si="4"/>
        <v>0</v>
      </c>
      <c r="F44" s="91">
        <f t="shared" si="4"/>
        <v>0</v>
      </c>
      <c r="G44" s="91">
        <f t="shared" si="4"/>
        <v>0</v>
      </c>
      <c r="H44" s="91">
        <f t="shared" si="4"/>
        <v>1</v>
      </c>
      <c r="I44" s="91">
        <f t="shared" si="4"/>
        <v>0</v>
      </c>
      <c r="J44" s="91">
        <f t="shared" si="4"/>
        <v>0</v>
      </c>
      <c r="K44" s="91">
        <f t="shared" si="4"/>
        <v>0</v>
      </c>
      <c r="L44" s="91">
        <f t="shared" si="4"/>
        <v>0</v>
      </c>
      <c r="M44" s="91">
        <f t="shared" si="4"/>
        <v>0</v>
      </c>
      <c r="N44" s="91">
        <f t="shared" si="4"/>
        <v>0</v>
      </c>
      <c r="O44" s="91">
        <f t="shared" si="4"/>
        <v>0</v>
      </c>
      <c r="P44" s="94"/>
      <c r="Q44" s="35"/>
      <c r="R44" s="18"/>
      <c r="S44" s="49">
        <f>SUM(S13:S43)</f>
        <v>29</v>
      </c>
      <c r="T44" s="49">
        <f aca="true" t="shared" si="5" ref="T44:AB44">SUM(T13:T43)</f>
        <v>38</v>
      </c>
      <c r="U44" s="49">
        <f t="shared" si="5"/>
        <v>7</v>
      </c>
      <c r="V44" s="49">
        <f t="shared" si="5"/>
        <v>0</v>
      </c>
      <c r="W44" s="49">
        <f t="shared" si="5"/>
        <v>18</v>
      </c>
      <c r="X44" s="49">
        <f t="shared" si="5"/>
        <v>163</v>
      </c>
      <c r="Y44" s="49">
        <f t="shared" si="5"/>
        <v>69</v>
      </c>
      <c r="Z44" s="49">
        <f t="shared" si="5"/>
        <v>51</v>
      </c>
      <c r="AA44" s="49">
        <f t="shared" si="5"/>
        <v>0</v>
      </c>
      <c r="AB44" s="49">
        <f t="shared" si="5"/>
        <v>24</v>
      </c>
      <c r="AC44" s="134">
        <f>SUM(S44:AB44)</f>
        <v>399</v>
      </c>
      <c r="AD44" s="106">
        <f>SUM(AD13:AD43)</f>
        <v>24</v>
      </c>
      <c r="AE44" s="106">
        <f>SUM(AE13:AE43)</f>
        <v>19</v>
      </c>
      <c r="AF44" s="106">
        <f>SUM(AF13:AF43)</f>
        <v>3</v>
      </c>
      <c r="AG44" s="106">
        <f>SUM(AG13:AG43)</f>
        <v>2</v>
      </c>
      <c r="AH44" s="132">
        <f>SUM(AH13:AH43)</f>
        <v>48</v>
      </c>
      <c r="AI44" s="106"/>
    </row>
    <row r="45" spans="1:35" ht="15" customHeight="1">
      <c r="A45" s="18"/>
      <c r="B45" s="28"/>
      <c r="C45" s="261" t="s">
        <v>41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117">
        <f>SUM(P13:P43)</f>
        <v>438</v>
      </c>
      <c r="Q45" s="19"/>
      <c r="R45" s="36">
        <f>SUM(R13:R43)</f>
        <v>375</v>
      </c>
      <c r="S45" s="212" t="s">
        <v>41</v>
      </c>
      <c r="T45" s="213"/>
      <c r="U45" s="213"/>
      <c r="V45" s="213"/>
      <c r="W45" s="213"/>
      <c r="X45" s="213"/>
      <c r="Y45" s="213"/>
      <c r="Z45" s="213"/>
      <c r="AA45" s="213"/>
      <c r="AB45" s="25"/>
      <c r="AC45" s="132"/>
      <c r="AD45" s="106"/>
      <c r="AE45" s="106"/>
      <c r="AF45" s="106"/>
      <c r="AG45" s="106"/>
      <c r="AH45" s="132"/>
      <c r="AI45" s="106"/>
    </row>
    <row r="46" spans="1:34" s="27" customFormat="1" ht="33.75" customHeight="1">
      <c r="A46" s="6"/>
      <c r="B46" s="17"/>
      <c r="C46" s="235" t="s">
        <v>33</v>
      </c>
      <c r="D46" s="236"/>
      <c r="E46" s="235" t="s">
        <v>34</v>
      </c>
      <c r="F46" s="236"/>
      <c r="G46" s="216" t="s">
        <v>35</v>
      </c>
      <c r="H46" s="217"/>
      <c r="I46" s="216" t="s">
        <v>36</v>
      </c>
      <c r="J46" s="217"/>
      <c r="K46" s="93" t="s">
        <v>47</v>
      </c>
      <c r="L46" s="216" t="s">
        <v>46</v>
      </c>
      <c r="M46" s="217"/>
      <c r="N46" s="21" t="s">
        <v>73</v>
      </c>
      <c r="O46" s="26" t="s">
        <v>2</v>
      </c>
      <c r="P46" s="101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41"/>
      <c r="AD46" s="111"/>
      <c r="AE46" s="111"/>
      <c r="AF46" s="111"/>
      <c r="AG46" s="111"/>
      <c r="AH46" s="141"/>
    </row>
    <row r="47" spans="1:34" s="23" customFormat="1" ht="54.75" customHeight="1">
      <c r="A47" s="92" t="s">
        <v>68</v>
      </c>
      <c r="B47" s="29">
        <f>SUM(C47:O47)</f>
        <v>684</v>
      </c>
      <c r="C47" s="29">
        <f>C12+C44</f>
        <v>48</v>
      </c>
      <c r="D47" s="29">
        <f aca="true" t="shared" si="6" ref="D47:O47">D12+D44</f>
        <v>65</v>
      </c>
      <c r="E47" s="29">
        <f t="shared" si="6"/>
        <v>51</v>
      </c>
      <c r="F47" s="29">
        <f t="shared" si="6"/>
        <v>48</v>
      </c>
      <c r="G47" s="29">
        <f t="shared" si="6"/>
        <v>76</v>
      </c>
      <c r="H47" s="29">
        <f t="shared" si="6"/>
        <v>75</v>
      </c>
      <c r="I47" s="29">
        <f t="shared" si="6"/>
        <v>54</v>
      </c>
      <c r="J47" s="29">
        <f t="shared" si="6"/>
        <v>77</v>
      </c>
      <c r="K47" s="29">
        <f t="shared" si="6"/>
        <v>55</v>
      </c>
      <c r="L47" s="29">
        <f t="shared" si="6"/>
        <v>30</v>
      </c>
      <c r="M47" s="29">
        <f t="shared" si="6"/>
        <v>22</v>
      </c>
      <c r="N47" s="29">
        <f t="shared" si="6"/>
        <v>42</v>
      </c>
      <c r="O47" s="29">
        <f t="shared" si="6"/>
        <v>41</v>
      </c>
      <c r="P47" s="118"/>
      <c r="Q47" s="44"/>
      <c r="R47" s="93"/>
      <c r="S47" s="121">
        <f>S12+S44</f>
        <v>301</v>
      </c>
      <c r="T47" s="121">
        <f aca="true" t="shared" si="7" ref="T47:AB47">T12+T44</f>
        <v>488</v>
      </c>
      <c r="U47" s="121">
        <f t="shared" si="7"/>
        <v>213</v>
      </c>
      <c r="V47" s="121">
        <f t="shared" si="7"/>
        <v>201</v>
      </c>
      <c r="W47" s="121">
        <f t="shared" si="7"/>
        <v>394</v>
      </c>
      <c r="X47" s="121">
        <f t="shared" si="7"/>
        <v>2262</v>
      </c>
      <c r="Y47" s="121">
        <f t="shared" si="7"/>
        <v>490</v>
      </c>
      <c r="Z47" s="121">
        <f t="shared" si="7"/>
        <v>553</v>
      </c>
      <c r="AA47" s="121">
        <f t="shared" si="7"/>
        <v>0</v>
      </c>
      <c r="AB47" s="121">
        <f t="shared" si="7"/>
        <v>11716</v>
      </c>
      <c r="AC47" s="142">
        <f>SUM(S47:AB47)</f>
        <v>16618</v>
      </c>
      <c r="AD47" s="128">
        <f>AD12+AD44</f>
        <v>215</v>
      </c>
      <c r="AE47" s="128">
        <f>AE12+AE44</f>
        <v>104</v>
      </c>
      <c r="AF47" s="128">
        <f>AF12+AF44</f>
        <v>29</v>
      </c>
      <c r="AG47" s="128">
        <f>AG12+AG44</f>
        <v>78</v>
      </c>
      <c r="AH47" s="143">
        <f>AH12+AH44</f>
        <v>449</v>
      </c>
    </row>
    <row r="48" spans="2:34" ht="19.5" customHeight="1">
      <c r="B48" s="41">
        <f>B47</f>
        <v>684</v>
      </c>
      <c r="C48" s="211" t="s">
        <v>5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41">
        <f>P12+P45</f>
        <v>6377</v>
      </c>
      <c r="Q48" s="114"/>
      <c r="R48" s="115">
        <f>R12+R45</f>
        <v>4897</v>
      </c>
      <c r="S48" s="212" t="s">
        <v>5</v>
      </c>
      <c r="T48" s="212"/>
      <c r="U48" s="212"/>
      <c r="V48" s="212"/>
      <c r="W48" s="212"/>
      <c r="X48" s="212"/>
      <c r="Y48" s="212"/>
      <c r="Z48" s="212"/>
      <c r="AA48" s="212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Q4:AB4"/>
    <mergeCell ref="AH6:AH10"/>
    <mergeCell ref="AD5:AH5"/>
    <mergeCell ref="AC6:AC10"/>
    <mergeCell ref="AD6:AD10"/>
    <mergeCell ref="AE6:AE10"/>
    <mergeCell ref="AF6:AF10"/>
    <mergeCell ref="AG6:AG10"/>
    <mergeCell ref="Y6:Y10"/>
    <mergeCell ref="A2:P2"/>
    <mergeCell ref="R2:AB2"/>
    <mergeCell ref="S5:AB5"/>
    <mergeCell ref="N8:N10"/>
    <mergeCell ref="AA6:AA10"/>
    <mergeCell ref="AB6:AB10"/>
    <mergeCell ref="U6:U10"/>
    <mergeCell ref="W6:W10"/>
    <mergeCell ref="A4:P4"/>
    <mergeCell ref="S6:S10"/>
    <mergeCell ref="A5:A10"/>
    <mergeCell ref="B5:B10"/>
    <mergeCell ref="C5:O7"/>
    <mergeCell ref="P5:P10"/>
    <mergeCell ref="E10:F10"/>
    <mergeCell ref="C8:M9"/>
    <mergeCell ref="C10:D10"/>
    <mergeCell ref="L10:M10"/>
    <mergeCell ref="I10:J10"/>
    <mergeCell ref="G10:H10"/>
    <mergeCell ref="S48:AA48"/>
    <mergeCell ref="S45:AA45"/>
    <mergeCell ref="C45:O45"/>
    <mergeCell ref="C48:O48"/>
    <mergeCell ref="C46:D46"/>
    <mergeCell ref="E46:F46"/>
    <mergeCell ref="G46:H46"/>
    <mergeCell ref="I46:J46"/>
    <mergeCell ref="L46:M46"/>
    <mergeCell ref="AI5:AI10"/>
    <mergeCell ref="S11:AA11"/>
    <mergeCell ref="X6:X10"/>
    <mergeCell ref="C11:O11"/>
    <mergeCell ref="R5:R10"/>
    <mergeCell ref="Z6:Z10"/>
    <mergeCell ref="V6:V10"/>
    <mergeCell ref="Q5:Q10"/>
    <mergeCell ref="O8:O10"/>
    <mergeCell ref="T6:T10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64" zoomScaleNormal="64" zoomScaleSheetLayoutView="68" zoomScalePageLayoutView="0" workbookViewId="0" topLeftCell="B10">
      <selection activeCell="AG41" sqref="AG41"/>
    </sheetView>
  </sheetViews>
  <sheetFormatPr defaultColWidth="9.00390625" defaultRowHeight="12.75"/>
  <cols>
    <col min="1" max="1" width="9.75390625" style="0" customWidth="1"/>
    <col min="2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4" t="s">
        <v>153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5"/>
      <c r="R4" s="225"/>
      <c r="S4" s="225" t="s">
        <v>154</v>
      </c>
      <c r="T4" s="225"/>
      <c r="U4" s="225"/>
      <c r="V4" s="225"/>
      <c r="W4" s="225"/>
      <c r="X4" s="225"/>
      <c r="Y4" s="225"/>
      <c r="Z4" s="225"/>
      <c r="AA4" s="225"/>
      <c r="AB4" s="225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31" t="s">
        <v>49</v>
      </c>
      <c r="Q5" s="219" t="s">
        <v>4</v>
      </c>
      <c r="R5" s="218" t="s">
        <v>65</v>
      </c>
      <c r="S5" s="226" t="s">
        <v>43</v>
      </c>
      <c r="T5" s="226"/>
      <c r="U5" s="226"/>
      <c r="V5" s="226"/>
      <c r="W5" s="226"/>
      <c r="X5" s="226"/>
      <c r="Y5" s="226"/>
      <c r="Z5" s="226"/>
      <c r="AA5" s="226"/>
      <c r="AB5" s="226"/>
      <c r="AC5" s="106"/>
      <c r="AD5" s="208" t="s">
        <v>62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32"/>
      <c r="Q6" s="219"/>
      <c r="R6" s="218"/>
      <c r="S6" s="202" t="s">
        <v>39</v>
      </c>
      <c r="T6" s="227" t="s">
        <v>40</v>
      </c>
      <c r="U6" s="210" t="s">
        <v>50</v>
      </c>
      <c r="V6" s="202" t="s">
        <v>30</v>
      </c>
      <c r="W6" s="214" t="s">
        <v>51</v>
      </c>
      <c r="X6" s="214" t="s">
        <v>52</v>
      </c>
      <c r="Y6" s="214" t="s">
        <v>54</v>
      </c>
      <c r="Z6" s="202" t="s">
        <v>53</v>
      </c>
      <c r="AA6" s="202" t="s">
        <v>55</v>
      </c>
      <c r="AB6" s="202" t="s">
        <v>31</v>
      </c>
      <c r="AC6" s="209" t="s">
        <v>56</v>
      </c>
      <c r="AD6" s="207" t="s">
        <v>57</v>
      </c>
      <c r="AE6" s="207" t="s">
        <v>58</v>
      </c>
      <c r="AF6" s="207" t="s">
        <v>59</v>
      </c>
      <c r="AG6" s="207" t="s">
        <v>60</v>
      </c>
      <c r="AH6" s="207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32"/>
      <c r="Q7" s="219"/>
      <c r="R7" s="218"/>
      <c r="S7" s="202"/>
      <c r="T7" s="227"/>
      <c r="U7" s="210"/>
      <c r="V7" s="202"/>
      <c r="W7" s="214"/>
      <c r="X7" s="214"/>
      <c r="Y7" s="214"/>
      <c r="Z7" s="202"/>
      <c r="AA7" s="202"/>
      <c r="AB7" s="202"/>
      <c r="AC7" s="209"/>
      <c r="AD7" s="207"/>
      <c r="AE7" s="207"/>
      <c r="AF7" s="207"/>
      <c r="AG7" s="207"/>
      <c r="AH7" s="207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32"/>
      <c r="Q8" s="219"/>
      <c r="R8" s="218"/>
      <c r="S8" s="202"/>
      <c r="T8" s="227"/>
      <c r="U8" s="210"/>
      <c r="V8" s="202"/>
      <c r="W8" s="214"/>
      <c r="X8" s="214"/>
      <c r="Y8" s="214"/>
      <c r="Z8" s="202"/>
      <c r="AA8" s="202"/>
      <c r="AB8" s="202"/>
      <c r="AC8" s="209"/>
      <c r="AD8" s="207"/>
      <c r="AE8" s="207"/>
      <c r="AF8" s="207"/>
      <c r="AG8" s="207"/>
      <c r="AH8" s="207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32"/>
      <c r="Q9" s="219"/>
      <c r="R9" s="218"/>
      <c r="S9" s="202"/>
      <c r="T9" s="227"/>
      <c r="U9" s="210"/>
      <c r="V9" s="202"/>
      <c r="W9" s="214"/>
      <c r="X9" s="214"/>
      <c r="Y9" s="214"/>
      <c r="Z9" s="202"/>
      <c r="AA9" s="202"/>
      <c r="AB9" s="202"/>
      <c r="AC9" s="209"/>
      <c r="AD9" s="207"/>
      <c r="AE9" s="207"/>
      <c r="AF9" s="207"/>
      <c r="AG9" s="207"/>
      <c r="AH9" s="207"/>
      <c r="AI9" s="219"/>
    </row>
    <row r="10" spans="1:35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3" t="s">
        <v>47</v>
      </c>
      <c r="L10" s="216" t="s">
        <v>46</v>
      </c>
      <c r="M10" s="217"/>
      <c r="N10" s="219"/>
      <c r="O10" s="219"/>
      <c r="P10" s="233"/>
      <c r="Q10" s="219"/>
      <c r="R10" s="218"/>
      <c r="S10" s="202"/>
      <c r="T10" s="227"/>
      <c r="U10" s="210"/>
      <c r="V10" s="202"/>
      <c r="W10" s="214"/>
      <c r="X10" s="214"/>
      <c r="Y10" s="214"/>
      <c r="Z10" s="202"/>
      <c r="AA10" s="202"/>
      <c r="AB10" s="202"/>
      <c r="AC10" s="209"/>
      <c r="AD10" s="207"/>
      <c r="AE10" s="207"/>
      <c r="AF10" s="207"/>
      <c r="AG10" s="207"/>
      <c r="AH10" s="207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116"/>
      <c r="Q11" s="68"/>
      <c r="R11" s="33"/>
      <c r="S11" s="215" t="s">
        <v>37</v>
      </c>
      <c r="T11" s="215"/>
      <c r="U11" s="215"/>
      <c r="V11" s="215"/>
      <c r="W11" s="215"/>
      <c r="X11" s="215"/>
      <c r="Y11" s="215"/>
      <c r="Z11" s="215"/>
      <c r="AA11" s="215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Март!B48</f>
        <v>684</v>
      </c>
      <c r="C12" s="83">
        <f>Март!C47</f>
        <v>48</v>
      </c>
      <c r="D12" s="83">
        <f>Март!D47</f>
        <v>65</v>
      </c>
      <c r="E12" s="83">
        <f>Март!E47</f>
        <v>51</v>
      </c>
      <c r="F12" s="83">
        <f>Март!F47</f>
        <v>48</v>
      </c>
      <c r="G12" s="83">
        <f>Март!G47</f>
        <v>76</v>
      </c>
      <c r="H12" s="83">
        <f>Март!H47</f>
        <v>75</v>
      </c>
      <c r="I12" s="83">
        <f>Март!I47</f>
        <v>54</v>
      </c>
      <c r="J12" s="83">
        <f>Март!J47</f>
        <v>77</v>
      </c>
      <c r="K12" s="83">
        <f>Март!K47</f>
        <v>55</v>
      </c>
      <c r="L12" s="83">
        <f>Март!L47</f>
        <v>30</v>
      </c>
      <c r="M12" s="83">
        <f>Март!M47</f>
        <v>22</v>
      </c>
      <c r="N12" s="83">
        <f>Март!N47</f>
        <v>42</v>
      </c>
      <c r="O12" s="83">
        <f>Март!O47</f>
        <v>41</v>
      </c>
      <c r="P12" s="123">
        <f>Март!P48</f>
        <v>6377</v>
      </c>
      <c r="Q12" s="75"/>
      <c r="R12" s="71">
        <f>Март!R48</f>
        <v>4897</v>
      </c>
      <c r="S12" s="77">
        <f>Март!S47</f>
        <v>301</v>
      </c>
      <c r="T12" s="77">
        <f>Март!T47</f>
        <v>488</v>
      </c>
      <c r="U12" s="77">
        <f>Март!U47</f>
        <v>213</v>
      </c>
      <c r="V12" s="77">
        <f>Март!V47</f>
        <v>201</v>
      </c>
      <c r="W12" s="77">
        <f>Март!W47</f>
        <v>394</v>
      </c>
      <c r="X12" s="77">
        <f>Март!X47</f>
        <v>2262</v>
      </c>
      <c r="Y12" s="77">
        <f>Март!Y47</f>
        <v>490</v>
      </c>
      <c r="Z12" s="77">
        <f>Март!Z47</f>
        <v>553</v>
      </c>
      <c r="AA12" s="77">
        <f>Март!AA47</f>
        <v>0</v>
      </c>
      <c r="AB12" s="77">
        <f>Март!AB47</f>
        <v>11716</v>
      </c>
      <c r="AC12" s="136">
        <f>SUM(S12:AB12)</f>
        <v>16618</v>
      </c>
      <c r="AD12" s="107">
        <f>Март!AD47</f>
        <v>215</v>
      </c>
      <c r="AE12" s="107">
        <f>Март!AE47</f>
        <v>104</v>
      </c>
      <c r="AF12" s="107">
        <f>Март!AF47</f>
        <v>29</v>
      </c>
      <c r="AG12" s="107">
        <f>Март!AG47</f>
        <v>78</v>
      </c>
      <c r="AH12" s="139">
        <f>Март!AH47</f>
        <v>449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18"/>
      <c r="O13" s="18"/>
      <c r="P13" s="94">
        <v>21</v>
      </c>
      <c r="Q13" s="32">
        <v>1</v>
      </c>
      <c r="R13" s="189">
        <f>SUM(S13:AA13)</f>
        <v>20</v>
      </c>
      <c r="S13" s="25">
        <v>2</v>
      </c>
      <c r="T13" s="25">
        <v>3</v>
      </c>
      <c r="U13" s="25"/>
      <c r="V13" s="25"/>
      <c r="W13" s="25"/>
      <c r="X13" s="25">
        <v>11</v>
      </c>
      <c r="Y13" s="25">
        <v>1</v>
      </c>
      <c r="Z13" s="25">
        <v>3</v>
      </c>
      <c r="AA13" s="25"/>
      <c r="AB13" s="25"/>
      <c r="AC13" s="132">
        <f>S13+T13+U13+V13+W13+X13+Y13+Z13+AA13+AB13</f>
        <v>20</v>
      </c>
      <c r="AD13" s="106">
        <v>2</v>
      </c>
      <c r="AE13" s="106">
        <v>1</v>
      </c>
      <c r="AF13" s="106"/>
      <c r="AG13" s="106"/>
      <c r="AH13" s="132">
        <f>AD13+AE13+AF13+AG13</f>
        <v>3</v>
      </c>
      <c r="AI13" s="32">
        <v>1</v>
      </c>
    </row>
    <row r="14" spans="1:35" ht="15" customHeight="1">
      <c r="A14" s="32">
        <v>2</v>
      </c>
      <c r="B14" s="89">
        <f aca="true" t="shared" si="0" ref="B14:B42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>
        <v>25</v>
      </c>
      <c r="Q14" s="32">
        <v>2</v>
      </c>
      <c r="R14" s="189">
        <f aca="true" t="shared" si="1" ref="R14:R42">SUM(S14:AA14)</f>
        <v>18</v>
      </c>
      <c r="S14" s="55"/>
      <c r="T14" s="55"/>
      <c r="U14" s="55"/>
      <c r="V14" s="55"/>
      <c r="W14" s="55"/>
      <c r="X14" s="55">
        <v>9</v>
      </c>
      <c r="Y14" s="55">
        <v>6</v>
      </c>
      <c r="Z14" s="55">
        <v>3</v>
      </c>
      <c r="AA14" s="55"/>
      <c r="AB14" s="55"/>
      <c r="AC14" s="132">
        <f aca="true" t="shared" si="2" ref="AC14:AC42">S14+T14+U14+V14+W14+X14+Y14+Z14+AA14+AB14</f>
        <v>18</v>
      </c>
      <c r="AD14" s="106">
        <v>1</v>
      </c>
      <c r="AE14" s="106"/>
      <c r="AF14" s="106"/>
      <c r="AG14" s="106"/>
      <c r="AH14" s="132">
        <f aca="true" t="shared" si="3" ref="AH14:AH43">AD14+AE14+AF14+AG14</f>
        <v>1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>
        <v>46</v>
      </c>
      <c r="Q15" s="32">
        <v>3</v>
      </c>
      <c r="R15" s="189">
        <f t="shared" si="1"/>
        <v>42</v>
      </c>
      <c r="S15" s="55">
        <v>1</v>
      </c>
      <c r="T15" s="55">
        <v>4</v>
      </c>
      <c r="U15" s="55"/>
      <c r="V15" s="55">
        <v>1</v>
      </c>
      <c r="W15" s="55">
        <v>2</v>
      </c>
      <c r="X15" s="55">
        <v>28</v>
      </c>
      <c r="Y15" s="55">
        <v>4</v>
      </c>
      <c r="Z15" s="55">
        <v>2</v>
      </c>
      <c r="AA15" s="55"/>
      <c r="AB15" s="55">
        <v>1</v>
      </c>
      <c r="AC15" s="132">
        <f t="shared" si="2"/>
        <v>43</v>
      </c>
      <c r="AD15" s="106">
        <v>2</v>
      </c>
      <c r="AE15" s="106">
        <v>2</v>
      </c>
      <c r="AF15" s="106"/>
      <c r="AG15" s="106"/>
      <c r="AH15" s="132">
        <f t="shared" si="3"/>
        <v>4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>
        <v>68</v>
      </c>
      <c r="Q16" s="32">
        <v>4</v>
      </c>
      <c r="R16" s="189">
        <f t="shared" si="1"/>
        <v>14</v>
      </c>
      <c r="S16" s="55">
        <v>3</v>
      </c>
      <c r="T16" s="55">
        <v>1</v>
      </c>
      <c r="U16" s="55"/>
      <c r="V16" s="55"/>
      <c r="W16" s="55">
        <v>1</v>
      </c>
      <c r="X16" s="55">
        <v>9</v>
      </c>
      <c r="Y16" s="55"/>
      <c r="Z16" s="55"/>
      <c r="AA16" s="55"/>
      <c r="AB16" s="55"/>
      <c r="AC16" s="132">
        <f t="shared" si="2"/>
        <v>14</v>
      </c>
      <c r="AD16" s="106">
        <v>1</v>
      </c>
      <c r="AE16" s="106"/>
      <c r="AF16" s="106"/>
      <c r="AG16" s="106"/>
      <c r="AH16" s="132">
        <f t="shared" si="3"/>
        <v>1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>
        <v>22</v>
      </c>
      <c r="Q17" s="32">
        <v>5</v>
      </c>
      <c r="R17" s="189">
        <f t="shared" si="1"/>
        <v>18</v>
      </c>
      <c r="S17" s="55"/>
      <c r="T17" s="55">
        <v>2</v>
      </c>
      <c r="U17" s="55"/>
      <c r="V17" s="55"/>
      <c r="W17" s="55">
        <v>2</v>
      </c>
      <c r="X17" s="55">
        <v>14</v>
      </c>
      <c r="Y17" s="55"/>
      <c r="Z17" s="55"/>
      <c r="AA17" s="55"/>
      <c r="AB17" s="55"/>
      <c r="AC17" s="132">
        <f t="shared" si="2"/>
        <v>18</v>
      </c>
      <c r="AD17" s="106">
        <v>2</v>
      </c>
      <c r="AE17" s="106"/>
      <c r="AF17" s="106"/>
      <c r="AG17" s="106"/>
      <c r="AH17" s="132">
        <f t="shared" si="3"/>
        <v>2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/>
      <c r="Q18" s="32">
        <v>6</v>
      </c>
      <c r="R18" s="189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/>
      <c r="Q19" s="32">
        <v>7</v>
      </c>
      <c r="R19" s="189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>
        <v>37</v>
      </c>
      <c r="Q20" s="32">
        <v>8</v>
      </c>
      <c r="R20" s="189">
        <f t="shared" si="1"/>
        <v>42</v>
      </c>
      <c r="S20" s="55">
        <v>3</v>
      </c>
      <c r="T20" s="55">
        <v>3</v>
      </c>
      <c r="U20" s="55"/>
      <c r="V20" s="55"/>
      <c r="W20" s="55">
        <v>2</v>
      </c>
      <c r="X20" s="55">
        <v>26</v>
      </c>
      <c r="Y20" s="55">
        <v>5</v>
      </c>
      <c r="Z20" s="55">
        <v>3</v>
      </c>
      <c r="AA20" s="55"/>
      <c r="AB20" s="55"/>
      <c r="AC20" s="132">
        <f t="shared" si="2"/>
        <v>42</v>
      </c>
      <c r="AD20" s="106">
        <v>3</v>
      </c>
      <c r="AE20" s="106"/>
      <c r="AF20" s="106"/>
      <c r="AG20" s="106"/>
      <c r="AH20" s="132">
        <f t="shared" si="3"/>
        <v>3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>
        <v>28</v>
      </c>
      <c r="Q21" s="32">
        <v>9</v>
      </c>
      <c r="R21" s="189">
        <f t="shared" si="1"/>
        <v>31</v>
      </c>
      <c r="S21" s="55">
        <v>1</v>
      </c>
      <c r="T21" s="55">
        <v>3</v>
      </c>
      <c r="U21" s="55"/>
      <c r="V21" s="55"/>
      <c r="W21" s="55">
        <v>1</v>
      </c>
      <c r="X21" s="55">
        <v>21</v>
      </c>
      <c r="Y21" s="55">
        <v>2</v>
      </c>
      <c r="Z21" s="55">
        <v>3</v>
      </c>
      <c r="AA21" s="55"/>
      <c r="AB21" s="55"/>
      <c r="AC21" s="132">
        <f t="shared" si="2"/>
        <v>31</v>
      </c>
      <c r="AD21" s="106">
        <v>1</v>
      </c>
      <c r="AE21" s="106"/>
      <c r="AF21" s="106"/>
      <c r="AG21" s="106"/>
      <c r="AH21" s="132">
        <f t="shared" si="3"/>
        <v>1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>
        <v>22</v>
      </c>
      <c r="Q22" s="32">
        <v>10</v>
      </c>
      <c r="R22" s="189">
        <f t="shared" si="1"/>
        <v>21</v>
      </c>
      <c r="S22" s="55"/>
      <c r="T22" s="55"/>
      <c r="U22" s="55">
        <v>5</v>
      </c>
      <c r="V22" s="55"/>
      <c r="W22" s="55">
        <v>2</v>
      </c>
      <c r="X22" s="55">
        <v>11</v>
      </c>
      <c r="Y22" s="55">
        <v>1</v>
      </c>
      <c r="Z22" s="55">
        <v>2</v>
      </c>
      <c r="AA22" s="55"/>
      <c r="AB22" s="55"/>
      <c r="AC22" s="132">
        <f t="shared" si="2"/>
        <v>21</v>
      </c>
      <c r="AD22" s="106">
        <v>2</v>
      </c>
      <c r="AE22" s="106"/>
      <c r="AF22" s="106"/>
      <c r="AG22" s="106"/>
      <c r="AH22" s="132">
        <f t="shared" si="3"/>
        <v>2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>
        <v>15</v>
      </c>
      <c r="Q23" s="32">
        <v>11</v>
      </c>
      <c r="R23" s="189">
        <f t="shared" si="1"/>
        <v>30</v>
      </c>
      <c r="S23" s="55">
        <v>1</v>
      </c>
      <c r="T23" s="55">
        <v>5</v>
      </c>
      <c r="U23" s="55">
        <v>3</v>
      </c>
      <c r="V23" s="55"/>
      <c r="W23" s="55"/>
      <c r="X23" s="55">
        <v>6</v>
      </c>
      <c r="Y23" s="55">
        <v>8</v>
      </c>
      <c r="Z23" s="55">
        <v>7</v>
      </c>
      <c r="AA23" s="55"/>
      <c r="AB23" s="55">
        <v>1</v>
      </c>
      <c r="AC23" s="132">
        <f t="shared" si="2"/>
        <v>31</v>
      </c>
      <c r="AD23" s="106">
        <v>3</v>
      </c>
      <c r="AE23" s="106"/>
      <c r="AF23" s="106"/>
      <c r="AG23" s="106"/>
      <c r="AH23" s="132">
        <f t="shared" si="3"/>
        <v>3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>
        <v>11</v>
      </c>
      <c r="Q24" s="32">
        <v>12</v>
      </c>
      <c r="R24" s="189">
        <f t="shared" si="1"/>
        <v>6</v>
      </c>
      <c r="S24" s="55"/>
      <c r="T24" s="55"/>
      <c r="U24" s="55"/>
      <c r="V24" s="55"/>
      <c r="W24" s="55"/>
      <c r="X24" s="55">
        <v>6</v>
      </c>
      <c r="Y24" s="55"/>
      <c r="Z24" s="55"/>
      <c r="AA24" s="55"/>
      <c r="AB24" s="55"/>
      <c r="AC24" s="132">
        <f t="shared" si="2"/>
        <v>6</v>
      </c>
      <c r="AD24" s="106">
        <v>1</v>
      </c>
      <c r="AE24" s="106"/>
      <c r="AF24" s="106"/>
      <c r="AG24" s="106"/>
      <c r="AH24" s="132">
        <f t="shared" si="3"/>
        <v>1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/>
      <c r="Q25" s="32">
        <v>13</v>
      </c>
      <c r="R25" s="189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2">
        <f t="shared" si="2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/>
      <c r="Q26" s="32">
        <v>14</v>
      </c>
      <c r="R26" s="189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2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>
        <v>32</v>
      </c>
      <c r="Q27" s="32">
        <v>15</v>
      </c>
      <c r="R27" s="189">
        <f t="shared" si="1"/>
        <v>31</v>
      </c>
      <c r="S27" s="55"/>
      <c r="T27" s="55">
        <v>3</v>
      </c>
      <c r="U27" s="55">
        <v>2</v>
      </c>
      <c r="V27" s="55"/>
      <c r="W27" s="55"/>
      <c r="X27" s="55">
        <v>19</v>
      </c>
      <c r="Y27" s="55">
        <v>5</v>
      </c>
      <c r="Z27" s="55">
        <v>2</v>
      </c>
      <c r="AA27" s="55"/>
      <c r="AB27" s="55">
        <v>1</v>
      </c>
      <c r="AC27" s="132">
        <f t="shared" si="2"/>
        <v>32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/>
      <c r="Q28" s="32">
        <v>16</v>
      </c>
      <c r="R28" s="189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2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/>
      <c r="Q29" s="32">
        <v>17</v>
      </c>
      <c r="R29" s="189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2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>
        <v>16</v>
      </c>
      <c r="Q30" s="32">
        <v>18</v>
      </c>
      <c r="R30" s="189">
        <f t="shared" si="1"/>
        <v>8</v>
      </c>
      <c r="S30" s="55"/>
      <c r="T30" s="55"/>
      <c r="U30" s="55">
        <v>3</v>
      </c>
      <c r="V30" s="55"/>
      <c r="W30" s="55"/>
      <c r="X30" s="55">
        <v>2</v>
      </c>
      <c r="Y30" s="55">
        <v>3</v>
      </c>
      <c r="Z30" s="55"/>
      <c r="AA30" s="55"/>
      <c r="AB30" s="55"/>
      <c r="AC30" s="132">
        <f t="shared" si="2"/>
        <v>8</v>
      </c>
      <c r="AD30" s="106"/>
      <c r="AE30" s="106"/>
      <c r="AF30" s="106"/>
      <c r="AG30" s="106">
        <v>2</v>
      </c>
      <c r="AH30" s="132">
        <f t="shared" si="3"/>
        <v>2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/>
      <c r="Q31" s="32">
        <v>19</v>
      </c>
      <c r="R31" s="189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/>
      <c r="Q32" s="32">
        <v>20</v>
      </c>
      <c r="R32" s="189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2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/>
      <c r="Q33" s="32">
        <v>21</v>
      </c>
      <c r="R33" s="189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>
        <v>48</v>
      </c>
      <c r="Q34" s="32">
        <v>22</v>
      </c>
      <c r="R34" s="189">
        <f t="shared" si="1"/>
        <v>74</v>
      </c>
      <c r="S34" s="55">
        <v>9</v>
      </c>
      <c r="T34" s="55">
        <v>6</v>
      </c>
      <c r="U34" s="55">
        <v>5</v>
      </c>
      <c r="V34" s="55"/>
      <c r="W34" s="55"/>
      <c r="X34" s="55">
        <v>42</v>
      </c>
      <c r="Y34" s="55">
        <v>12</v>
      </c>
      <c r="Z34" s="55"/>
      <c r="AA34" s="55"/>
      <c r="AB34" s="55">
        <v>2</v>
      </c>
      <c r="AC34" s="132">
        <f t="shared" si="2"/>
        <v>76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>
        <v>28</v>
      </c>
      <c r="Q35" s="32">
        <v>23</v>
      </c>
      <c r="R35" s="189">
        <f t="shared" si="1"/>
        <v>23</v>
      </c>
      <c r="S35" s="55">
        <v>2</v>
      </c>
      <c r="T35" s="55">
        <v>11</v>
      </c>
      <c r="U35" s="55"/>
      <c r="V35" s="55"/>
      <c r="W35" s="55">
        <v>1</v>
      </c>
      <c r="X35" s="55">
        <v>3</v>
      </c>
      <c r="Y35" s="55">
        <v>4</v>
      </c>
      <c r="Z35" s="55">
        <v>2</v>
      </c>
      <c r="AA35" s="55"/>
      <c r="AB35" s="55">
        <v>1</v>
      </c>
      <c r="AC35" s="132">
        <f t="shared" si="2"/>
        <v>24</v>
      </c>
      <c r="AD35" s="106"/>
      <c r="AE35" s="106">
        <v>1</v>
      </c>
      <c r="AF35" s="106"/>
      <c r="AG35" s="106"/>
      <c r="AH35" s="132">
        <f t="shared" si="3"/>
        <v>1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>
        <v>27</v>
      </c>
      <c r="Q36" s="32">
        <v>24</v>
      </c>
      <c r="R36" s="189">
        <f t="shared" si="1"/>
        <v>19</v>
      </c>
      <c r="S36" s="55">
        <v>1</v>
      </c>
      <c r="T36" s="55">
        <v>3</v>
      </c>
      <c r="U36" s="55"/>
      <c r="V36" s="55"/>
      <c r="W36" s="55"/>
      <c r="X36" s="55">
        <v>12</v>
      </c>
      <c r="Y36" s="55">
        <v>3</v>
      </c>
      <c r="Z36" s="55"/>
      <c r="AA36" s="55"/>
      <c r="AB36" s="55"/>
      <c r="AC36" s="132">
        <f t="shared" si="2"/>
        <v>19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>
        <v>49</v>
      </c>
      <c r="Q37" s="32">
        <v>25</v>
      </c>
      <c r="R37" s="189">
        <f t="shared" si="1"/>
        <v>48</v>
      </c>
      <c r="S37" s="55">
        <v>3</v>
      </c>
      <c r="T37" s="55">
        <v>4</v>
      </c>
      <c r="U37" s="55">
        <v>1</v>
      </c>
      <c r="V37" s="55"/>
      <c r="W37" s="55"/>
      <c r="X37" s="55">
        <v>38</v>
      </c>
      <c r="Y37" s="55"/>
      <c r="Z37" s="55">
        <v>2</v>
      </c>
      <c r="AA37" s="55"/>
      <c r="AB37" s="55"/>
      <c r="AC37" s="132">
        <f t="shared" si="2"/>
        <v>48</v>
      </c>
      <c r="AD37" s="106">
        <v>2</v>
      </c>
      <c r="AE37" s="106"/>
      <c r="AF37" s="106"/>
      <c r="AG37" s="106"/>
      <c r="AH37" s="132">
        <f t="shared" si="3"/>
        <v>2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/>
      <c r="Q38" s="32">
        <v>26</v>
      </c>
      <c r="R38" s="189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/>
      <c r="Q39" s="32">
        <v>27</v>
      </c>
      <c r="R39" s="189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/>
      <c r="Q40" s="32">
        <v>28</v>
      </c>
      <c r="R40" s="189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>
        <v>22</v>
      </c>
      <c r="Q41" s="32">
        <v>29</v>
      </c>
      <c r="R41" s="189">
        <f t="shared" si="1"/>
        <v>20</v>
      </c>
      <c r="S41" s="55">
        <v>1</v>
      </c>
      <c r="T41" s="55">
        <v>1</v>
      </c>
      <c r="U41" s="55">
        <v>7</v>
      </c>
      <c r="V41" s="55"/>
      <c r="W41" s="55"/>
      <c r="X41" s="55">
        <v>11</v>
      </c>
      <c r="Y41" s="55"/>
      <c r="Z41" s="55"/>
      <c r="AA41" s="55"/>
      <c r="AB41" s="55">
        <v>1</v>
      </c>
      <c r="AC41" s="132">
        <f t="shared" si="2"/>
        <v>21</v>
      </c>
      <c r="AD41" s="106">
        <v>4</v>
      </c>
      <c r="AE41" s="106"/>
      <c r="AF41" s="106"/>
      <c r="AG41" s="106">
        <v>2</v>
      </c>
      <c r="AH41" s="132">
        <f t="shared" si="3"/>
        <v>6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78"/>
      <c r="Q42" s="32">
        <v>30</v>
      </c>
      <c r="R42" s="189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38.25">
      <c r="A43" s="88" t="s">
        <v>69</v>
      </c>
      <c r="B43" s="64">
        <f>SUM(B13:B42)</f>
        <v>0</v>
      </c>
      <c r="C43" s="64">
        <f aca="true" t="shared" si="4" ref="C43:O43">SUM(C13:C42)</f>
        <v>0</v>
      </c>
      <c r="D43" s="64">
        <f t="shared" si="4"/>
        <v>0</v>
      </c>
      <c r="E43" s="64">
        <f t="shared" si="4"/>
        <v>0</v>
      </c>
      <c r="F43" s="64">
        <f t="shared" si="4"/>
        <v>0</v>
      </c>
      <c r="G43" s="64">
        <f t="shared" si="4"/>
        <v>0</v>
      </c>
      <c r="H43" s="64">
        <f t="shared" si="4"/>
        <v>0</v>
      </c>
      <c r="I43" s="64">
        <f t="shared" si="4"/>
        <v>0</v>
      </c>
      <c r="J43" s="64">
        <f t="shared" si="4"/>
        <v>0</v>
      </c>
      <c r="K43" s="64">
        <f t="shared" si="4"/>
        <v>0</v>
      </c>
      <c r="L43" s="64">
        <f t="shared" si="4"/>
        <v>0</v>
      </c>
      <c r="M43" s="64">
        <f t="shared" si="4"/>
        <v>0</v>
      </c>
      <c r="N43" s="64">
        <f t="shared" si="4"/>
        <v>0</v>
      </c>
      <c r="O43" s="64">
        <f t="shared" si="4"/>
        <v>0</v>
      </c>
      <c r="P43" s="94"/>
      <c r="Q43" s="35"/>
      <c r="R43" s="18"/>
      <c r="S43" s="65">
        <f aca="true" t="shared" si="5" ref="S43:AB43">SUM(S13:S42)</f>
        <v>27</v>
      </c>
      <c r="T43" s="65">
        <f t="shared" si="5"/>
        <v>49</v>
      </c>
      <c r="U43" s="65">
        <f t="shared" si="5"/>
        <v>26</v>
      </c>
      <c r="V43" s="65">
        <f t="shared" si="5"/>
        <v>1</v>
      </c>
      <c r="W43" s="65">
        <f t="shared" si="5"/>
        <v>11</v>
      </c>
      <c r="X43" s="65">
        <f t="shared" si="5"/>
        <v>268</v>
      </c>
      <c r="Y43" s="65">
        <f t="shared" si="5"/>
        <v>54</v>
      </c>
      <c r="Z43" s="65">
        <f t="shared" si="5"/>
        <v>29</v>
      </c>
      <c r="AA43" s="65">
        <f t="shared" si="5"/>
        <v>0</v>
      </c>
      <c r="AB43" s="66">
        <f t="shared" si="5"/>
        <v>7</v>
      </c>
      <c r="AC43" s="134">
        <f>S43+T43+U43+V43+W43+X43+Y43+Z43+AA43+AB43</f>
        <v>472</v>
      </c>
      <c r="AD43" s="55">
        <f>SUM(AD13:AD42)</f>
        <v>24</v>
      </c>
      <c r="AE43" s="55">
        <f>SUM(AE13:AE42)</f>
        <v>4</v>
      </c>
      <c r="AF43" s="55">
        <f>SUM(AF13:AF42)</f>
        <v>0</v>
      </c>
      <c r="AG43" s="55">
        <f>SUM(AG13:AG42)</f>
        <v>4</v>
      </c>
      <c r="AH43" s="132">
        <f t="shared" si="3"/>
        <v>32</v>
      </c>
      <c r="AI43" s="106"/>
    </row>
    <row r="44" spans="1:35" ht="15" customHeight="1">
      <c r="A44" s="18"/>
      <c r="B44" s="86"/>
      <c r="C44" s="261" t="s">
        <v>41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3"/>
      <c r="P44" s="117">
        <f>SUM(P13:P42)</f>
        <v>517</v>
      </c>
      <c r="Q44" s="19"/>
      <c r="R44" s="36">
        <f>SUM(R13:R42)</f>
        <v>465</v>
      </c>
      <c r="S44" s="212" t="s">
        <v>41</v>
      </c>
      <c r="T44" s="213"/>
      <c r="U44" s="213"/>
      <c r="V44" s="213"/>
      <c r="W44" s="213"/>
      <c r="X44" s="213"/>
      <c r="Y44" s="213"/>
      <c r="Z44" s="213"/>
      <c r="AA44" s="213"/>
      <c r="AB44" s="25"/>
      <c r="AC44" s="132"/>
      <c r="AD44" s="106"/>
      <c r="AE44" s="106"/>
      <c r="AF44" s="106"/>
      <c r="AG44" s="106"/>
      <c r="AH44" s="132"/>
      <c r="AI44" s="106"/>
    </row>
    <row r="45" spans="1:35" ht="30" customHeight="1">
      <c r="A45" s="6"/>
      <c r="B45" s="17"/>
      <c r="C45" s="235" t="s">
        <v>33</v>
      </c>
      <c r="D45" s="236"/>
      <c r="E45" s="235" t="s">
        <v>34</v>
      </c>
      <c r="F45" s="236"/>
      <c r="G45" s="216" t="s">
        <v>35</v>
      </c>
      <c r="H45" s="217"/>
      <c r="I45" s="216" t="s">
        <v>36</v>
      </c>
      <c r="J45" s="217"/>
      <c r="K45" s="93" t="s">
        <v>47</v>
      </c>
      <c r="L45" s="216" t="s">
        <v>46</v>
      </c>
      <c r="M45" s="217"/>
      <c r="N45" s="21" t="s">
        <v>73</v>
      </c>
      <c r="O45" s="26" t="s">
        <v>2</v>
      </c>
      <c r="P45" s="101"/>
      <c r="Q45" s="26"/>
      <c r="R45" s="17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2"/>
      <c r="AD45" s="106"/>
      <c r="AE45" s="106"/>
      <c r="AF45" s="106"/>
      <c r="AG45" s="106"/>
      <c r="AH45" s="132"/>
      <c r="AI45" s="106"/>
    </row>
    <row r="46" spans="1:34" ht="54.75" customHeight="1">
      <c r="A46" s="92" t="s">
        <v>68</v>
      </c>
      <c r="B46" s="43">
        <f>SUM(C46:O46)</f>
        <v>684</v>
      </c>
      <c r="C46" s="29">
        <f>C12+C43</f>
        <v>48</v>
      </c>
      <c r="D46" s="29">
        <f aca="true" t="shared" si="6" ref="D46:O46">D12+D43</f>
        <v>65</v>
      </c>
      <c r="E46" s="29">
        <f t="shared" si="6"/>
        <v>51</v>
      </c>
      <c r="F46" s="29">
        <f t="shared" si="6"/>
        <v>48</v>
      </c>
      <c r="G46" s="29">
        <f t="shared" si="6"/>
        <v>76</v>
      </c>
      <c r="H46" s="29">
        <f t="shared" si="6"/>
        <v>75</v>
      </c>
      <c r="I46" s="29">
        <f t="shared" si="6"/>
        <v>54</v>
      </c>
      <c r="J46" s="29">
        <f t="shared" si="6"/>
        <v>77</v>
      </c>
      <c r="K46" s="29">
        <f t="shared" si="6"/>
        <v>55</v>
      </c>
      <c r="L46" s="29">
        <f t="shared" si="6"/>
        <v>30</v>
      </c>
      <c r="M46" s="29">
        <f t="shared" si="6"/>
        <v>22</v>
      </c>
      <c r="N46" s="29">
        <f t="shared" si="6"/>
        <v>42</v>
      </c>
      <c r="O46" s="29">
        <f t="shared" si="6"/>
        <v>41</v>
      </c>
      <c r="P46" s="131"/>
      <c r="Q46" s="44"/>
      <c r="R46" s="93"/>
      <c r="S46" s="121">
        <f aca="true" t="shared" si="7" ref="S46:AB46">S12+S43</f>
        <v>328</v>
      </c>
      <c r="T46" s="121">
        <f t="shared" si="7"/>
        <v>537</v>
      </c>
      <c r="U46" s="121">
        <f t="shared" si="7"/>
        <v>239</v>
      </c>
      <c r="V46" s="121">
        <f t="shared" si="7"/>
        <v>202</v>
      </c>
      <c r="W46" s="121">
        <f t="shared" si="7"/>
        <v>405</v>
      </c>
      <c r="X46" s="121">
        <f t="shared" si="7"/>
        <v>2530</v>
      </c>
      <c r="Y46" s="121">
        <f t="shared" si="7"/>
        <v>544</v>
      </c>
      <c r="Z46" s="121">
        <f t="shared" si="7"/>
        <v>582</v>
      </c>
      <c r="AA46" s="121">
        <f t="shared" si="7"/>
        <v>0</v>
      </c>
      <c r="AB46" s="121">
        <f t="shared" si="7"/>
        <v>11723</v>
      </c>
      <c r="AC46" s="142">
        <f>SUM(S46:AB46)</f>
        <v>17090</v>
      </c>
      <c r="AD46" s="106">
        <f>AD12+AD43</f>
        <v>239</v>
      </c>
      <c r="AE46" s="106">
        <f>AE12+AE43</f>
        <v>108</v>
      </c>
      <c r="AF46" s="106">
        <f>AF12+AF43</f>
        <v>29</v>
      </c>
      <c r="AG46" s="106">
        <f>AG12+AG43</f>
        <v>82</v>
      </c>
      <c r="AH46" s="132">
        <f>AH12+AH43</f>
        <v>481</v>
      </c>
    </row>
    <row r="47" spans="1:34" ht="20.25">
      <c r="A47" s="15"/>
      <c r="B47" s="41">
        <f>B46</f>
        <v>684</v>
      </c>
      <c r="C47" s="211" t="s">
        <v>5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41">
        <f>P12+P44</f>
        <v>6894</v>
      </c>
      <c r="Q47" s="114"/>
      <c r="R47" s="115">
        <f>R12+R44</f>
        <v>5362</v>
      </c>
      <c r="S47" s="212" t="s">
        <v>5</v>
      </c>
      <c r="T47" s="212"/>
      <c r="U47" s="212"/>
      <c r="V47" s="212"/>
      <c r="W47" s="212"/>
      <c r="X47" s="212"/>
      <c r="Y47" s="212"/>
      <c r="Z47" s="212"/>
      <c r="AA47" s="212"/>
      <c r="AB47" s="25"/>
      <c r="AC47" s="106"/>
      <c r="AD47" s="106"/>
      <c r="AE47" s="106"/>
      <c r="AF47" s="106"/>
      <c r="AG47" s="106"/>
      <c r="AH47" s="106"/>
    </row>
  </sheetData>
  <sheetProtection/>
  <mergeCells count="48">
    <mergeCell ref="A2:P2"/>
    <mergeCell ref="C8:M9"/>
    <mergeCell ref="N8:N10"/>
    <mergeCell ref="O8:O10"/>
    <mergeCell ref="C10:D10"/>
    <mergeCell ref="I10:J10"/>
    <mergeCell ref="A4:R4"/>
    <mergeCell ref="L10:M10"/>
    <mergeCell ref="A5:A10"/>
    <mergeCell ref="B5:B10"/>
    <mergeCell ref="C47:O47"/>
    <mergeCell ref="R2:AB2"/>
    <mergeCell ref="S44:AA44"/>
    <mergeCell ref="Q5:Q10"/>
    <mergeCell ref="S5:AB5"/>
    <mergeCell ref="S6:S10"/>
    <mergeCell ref="T6:T10"/>
    <mergeCell ref="U6:U10"/>
    <mergeCell ref="V6:V10"/>
    <mergeCell ref="C44:O44"/>
    <mergeCell ref="AG6:AG10"/>
    <mergeCell ref="S47:AA47"/>
    <mergeCell ref="Z6:Z10"/>
    <mergeCell ref="AA6:AA10"/>
    <mergeCell ref="S11:AA11"/>
    <mergeCell ref="Y6:Y10"/>
    <mergeCell ref="W6:W10"/>
    <mergeCell ref="X6:X10"/>
    <mergeCell ref="G10:H10"/>
    <mergeCell ref="E45:F45"/>
    <mergeCell ref="AI5:AI10"/>
    <mergeCell ref="S4:AB4"/>
    <mergeCell ref="C11:O11"/>
    <mergeCell ref="R5:R10"/>
    <mergeCell ref="AH6:AH10"/>
    <mergeCell ref="AD5:AH5"/>
    <mergeCell ref="AC6:AC10"/>
    <mergeCell ref="AD6:AD10"/>
    <mergeCell ref="C45:D45"/>
    <mergeCell ref="AB6:AB10"/>
    <mergeCell ref="AE6:AE10"/>
    <mergeCell ref="AF6:AF10"/>
    <mergeCell ref="G45:H45"/>
    <mergeCell ref="I45:J45"/>
    <mergeCell ref="L45:M45"/>
    <mergeCell ref="C5:O7"/>
    <mergeCell ref="P5:P10"/>
    <mergeCell ref="E10:F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1"/>
  <colBreaks count="1" manualBreakCount="1">
    <brk id="16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I56"/>
  <sheetViews>
    <sheetView zoomScale="60" zoomScaleNormal="60" zoomScaleSheetLayoutView="68" zoomScalePageLayoutView="0" workbookViewId="0" topLeftCell="A7">
      <selection activeCell="AD51" sqref="AD51"/>
    </sheetView>
  </sheetViews>
  <sheetFormatPr defaultColWidth="9.00390625" defaultRowHeight="12.75"/>
  <cols>
    <col min="1" max="1" width="9.625" style="0" customWidth="1"/>
    <col min="2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4" t="s">
        <v>155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5" t="s">
        <v>155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31" t="s">
        <v>49</v>
      </c>
      <c r="Q5" s="219" t="s">
        <v>4</v>
      </c>
      <c r="R5" s="218" t="s">
        <v>65</v>
      </c>
      <c r="S5" s="226" t="s">
        <v>43</v>
      </c>
      <c r="T5" s="226"/>
      <c r="U5" s="226"/>
      <c r="V5" s="226"/>
      <c r="W5" s="226"/>
      <c r="X5" s="226"/>
      <c r="Y5" s="226"/>
      <c r="Z5" s="226"/>
      <c r="AA5" s="226"/>
      <c r="AB5" s="226"/>
      <c r="AC5" s="106"/>
      <c r="AD5" s="208" t="s">
        <v>62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32"/>
      <c r="Q6" s="219"/>
      <c r="R6" s="218"/>
      <c r="S6" s="202" t="s">
        <v>39</v>
      </c>
      <c r="T6" s="227" t="s">
        <v>40</v>
      </c>
      <c r="U6" s="210" t="s">
        <v>50</v>
      </c>
      <c r="V6" s="202" t="s">
        <v>30</v>
      </c>
      <c r="W6" s="214" t="s">
        <v>51</v>
      </c>
      <c r="X6" s="214" t="s">
        <v>52</v>
      </c>
      <c r="Y6" s="214" t="s">
        <v>54</v>
      </c>
      <c r="Z6" s="202" t="s">
        <v>53</v>
      </c>
      <c r="AA6" s="202" t="s">
        <v>55</v>
      </c>
      <c r="AB6" s="202" t="s">
        <v>31</v>
      </c>
      <c r="AC6" s="209" t="s">
        <v>56</v>
      </c>
      <c r="AD6" s="207" t="s">
        <v>57</v>
      </c>
      <c r="AE6" s="207" t="s">
        <v>58</v>
      </c>
      <c r="AF6" s="207" t="s">
        <v>59</v>
      </c>
      <c r="AG6" s="207" t="s">
        <v>60</v>
      </c>
      <c r="AH6" s="207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32"/>
      <c r="Q7" s="219"/>
      <c r="R7" s="218"/>
      <c r="S7" s="202"/>
      <c r="T7" s="227"/>
      <c r="U7" s="210"/>
      <c r="V7" s="202"/>
      <c r="W7" s="214"/>
      <c r="X7" s="214"/>
      <c r="Y7" s="214"/>
      <c r="Z7" s="202"/>
      <c r="AA7" s="202"/>
      <c r="AB7" s="202"/>
      <c r="AC7" s="209"/>
      <c r="AD7" s="207"/>
      <c r="AE7" s="207"/>
      <c r="AF7" s="207"/>
      <c r="AG7" s="207"/>
      <c r="AH7" s="207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32"/>
      <c r="Q8" s="219"/>
      <c r="R8" s="218"/>
      <c r="S8" s="202"/>
      <c r="T8" s="227"/>
      <c r="U8" s="210"/>
      <c r="V8" s="202"/>
      <c r="W8" s="214"/>
      <c r="X8" s="214"/>
      <c r="Y8" s="214"/>
      <c r="Z8" s="202"/>
      <c r="AA8" s="202"/>
      <c r="AB8" s="202"/>
      <c r="AC8" s="209"/>
      <c r="AD8" s="207"/>
      <c r="AE8" s="207"/>
      <c r="AF8" s="207"/>
      <c r="AG8" s="207"/>
      <c r="AH8" s="207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32"/>
      <c r="Q9" s="219"/>
      <c r="R9" s="218"/>
      <c r="S9" s="202"/>
      <c r="T9" s="227"/>
      <c r="U9" s="210"/>
      <c r="V9" s="202"/>
      <c r="W9" s="214"/>
      <c r="X9" s="214"/>
      <c r="Y9" s="214"/>
      <c r="Z9" s="202"/>
      <c r="AA9" s="202"/>
      <c r="AB9" s="202"/>
      <c r="AC9" s="209"/>
      <c r="AD9" s="207"/>
      <c r="AE9" s="207"/>
      <c r="AF9" s="207"/>
      <c r="AG9" s="207"/>
      <c r="AH9" s="207"/>
      <c r="AI9" s="219"/>
    </row>
    <row r="10" spans="1:35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3" t="s">
        <v>47</v>
      </c>
      <c r="L10" s="216" t="s">
        <v>46</v>
      </c>
      <c r="M10" s="217"/>
      <c r="N10" s="219"/>
      <c r="O10" s="219"/>
      <c r="P10" s="233"/>
      <c r="Q10" s="219"/>
      <c r="R10" s="218"/>
      <c r="S10" s="202"/>
      <c r="T10" s="227"/>
      <c r="U10" s="210"/>
      <c r="V10" s="202"/>
      <c r="W10" s="214"/>
      <c r="X10" s="214"/>
      <c r="Y10" s="214"/>
      <c r="Z10" s="202"/>
      <c r="AA10" s="202"/>
      <c r="AB10" s="202"/>
      <c r="AC10" s="209"/>
      <c r="AD10" s="207"/>
      <c r="AE10" s="207"/>
      <c r="AF10" s="207"/>
      <c r="AG10" s="207"/>
      <c r="AH10" s="207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116"/>
      <c r="Q11" s="68"/>
      <c r="R11" s="33"/>
      <c r="S11" s="215" t="s">
        <v>37</v>
      </c>
      <c r="T11" s="215"/>
      <c r="U11" s="215"/>
      <c r="V11" s="215"/>
      <c r="W11" s="215"/>
      <c r="X11" s="215"/>
      <c r="Y11" s="215"/>
      <c r="Z11" s="215"/>
      <c r="AA11" s="215"/>
      <c r="AB11" s="25"/>
      <c r="AC11" s="132"/>
      <c r="AD11" s="106"/>
      <c r="AE11" s="106"/>
      <c r="AF11" s="106"/>
      <c r="AG11" s="106"/>
      <c r="AH11" s="106"/>
      <c r="AI11" s="68"/>
    </row>
    <row r="12" spans="1:35" s="76" customFormat="1" ht="15" customHeight="1">
      <c r="A12" s="73"/>
      <c r="B12" s="70">
        <f>Апр!B47</f>
        <v>684</v>
      </c>
      <c r="C12" s="83">
        <f>Апр!C46</f>
        <v>48</v>
      </c>
      <c r="D12" s="83">
        <f>Апр!D46</f>
        <v>65</v>
      </c>
      <c r="E12" s="83">
        <f>Апр!E46</f>
        <v>51</v>
      </c>
      <c r="F12" s="83">
        <f>Апр!F46</f>
        <v>48</v>
      </c>
      <c r="G12" s="83">
        <f>Апр!G46</f>
        <v>76</v>
      </c>
      <c r="H12" s="83">
        <f>Апр!H46</f>
        <v>75</v>
      </c>
      <c r="I12" s="83">
        <f>Апр!I46</f>
        <v>54</v>
      </c>
      <c r="J12" s="83">
        <f>Апр!J46</f>
        <v>77</v>
      </c>
      <c r="K12" s="83">
        <f>Апр!K46</f>
        <v>55</v>
      </c>
      <c r="L12" s="83">
        <f>Апр!L46</f>
        <v>30</v>
      </c>
      <c r="M12" s="83">
        <f>Апр!M46</f>
        <v>22</v>
      </c>
      <c r="N12" s="83">
        <f>Апр!N46</f>
        <v>42</v>
      </c>
      <c r="O12" s="83">
        <f>Апр!O46</f>
        <v>41</v>
      </c>
      <c r="P12" s="123">
        <f>Апр!P47</f>
        <v>6894</v>
      </c>
      <c r="Q12" s="75"/>
      <c r="R12" s="71">
        <f>Апр!R47</f>
        <v>5362</v>
      </c>
      <c r="S12" s="77">
        <f>Апр!S46</f>
        <v>328</v>
      </c>
      <c r="T12" s="77">
        <f>Апр!T46</f>
        <v>537</v>
      </c>
      <c r="U12" s="77">
        <f>Апр!U46</f>
        <v>239</v>
      </c>
      <c r="V12" s="77">
        <f>Апр!V46</f>
        <v>202</v>
      </c>
      <c r="W12" s="77">
        <f>Апр!W46</f>
        <v>405</v>
      </c>
      <c r="X12" s="77">
        <f>Апр!X46</f>
        <v>2530</v>
      </c>
      <c r="Y12" s="77">
        <f>Апр!Y46</f>
        <v>544</v>
      </c>
      <c r="Z12" s="77">
        <f>Апр!Z46</f>
        <v>582</v>
      </c>
      <c r="AA12" s="77">
        <f>Апр!AA46</f>
        <v>0</v>
      </c>
      <c r="AB12" s="77">
        <f>Апр!AB46</f>
        <v>11723</v>
      </c>
      <c r="AC12" s="136">
        <f>SUM(S12:AB12)</f>
        <v>17090</v>
      </c>
      <c r="AD12" s="107">
        <f>Апр!AD46</f>
        <v>239</v>
      </c>
      <c r="AE12" s="107">
        <f>Апр!AE46</f>
        <v>108</v>
      </c>
      <c r="AF12" s="107">
        <f>Апр!AF46</f>
        <v>29</v>
      </c>
      <c r="AG12" s="107">
        <f>Апр!AG46</f>
        <v>82</v>
      </c>
      <c r="AH12" s="139">
        <f>Апр!AH46</f>
        <v>481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/>
      <c r="Q13" s="32">
        <v>1</v>
      </c>
      <c r="R13" s="190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/>
      <c r="Q14" s="32">
        <v>2</v>
      </c>
      <c r="R14" s="190">
        <f aca="true" t="shared" si="1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3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/>
      <c r="Q15" s="32">
        <v>3</v>
      </c>
      <c r="R15" s="190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/>
      <c r="Q16" s="32">
        <v>4</v>
      </c>
      <c r="R16" s="190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/>
      <c r="Q17" s="32">
        <v>5</v>
      </c>
      <c r="R17" s="190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>
        <v>19</v>
      </c>
      <c r="Q18" s="32">
        <v>6</v>
      </c>
      <c r="R18" s="190">
        <f t="shared" si="1"/>
        <v>14</v>
      </c>
      <c r="S18" s="55">
        <v>2</v>
      </c>
      <c r="T18" s="55">
        <v>2</v>
      </c>
      <c r="U18" s="55"/>
      <c r="V18" s="55"/>
      <c r="W18" s="55"/>
      <c r="X18" s="55">
        <v>10</v>
      </c>
      <c r="Y18" s="55"/>
      <c r="Z18" s="55"/>
      <c r="AA18" s="55"/>
      <c r="AB18" s="55"/>
      <c r="AC18" s="132">
        <f t="shared" si="2"/>
        <v>14</v>
      </c>
      <c r="AD18" s="106">
        <v>2</v>
      </c>
      <c r="AE18" s="106"/>
      <c r="AF18" s="106"/>
      <c r="AG18" s="106">
        <v>1</v>
      </c>
      <c r="AH18" s="132">
        <f t="shared" si="3"/>
        <v>3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>
        <v>12</v>
      </c>
      <c r="Q19" s="32">
        <v>7</v>
      </c>
      <c r="R19" s="190">
        <f t="shared" si="1"/>
        <v>24</v>
      </c>
      <c r="S19" s="55">
        <v>1</v>
      </c>
      <c r="T19" s="55">
        <v>8</v>
      </c>
      <c r="U19" s="55">
        <v>3</v>
      </c>
      <c r="V19" s="55"/>
      <c r="W19" s="55">
        <v>4</v>
      </c>
      <c r="X19" s="55">
        <v>2</v>
      </c>
      <c r="Y19" s="55">
        <v>4</v>
      </c>
      <c r="Z19" s="55">
        <v>2</v>
      </c>
      <c r="AA19" s="55"/>
      <c r="AB19" s="55"/>
      <c r="AC19" s="132">
        <f t="shared" si="2"/>
        <v>24</v>
      </c>
      <c r="AD19" s="106">
        <v>1</v>
      </c>
      <c r="AE19" s="106">
        <v>2</v>
      </c>
      <c r="AF19" s="106"/>
      <c r="AG19" s="106"/>
      <c r="AH19" s="132">
        <f t="shared" si="3"/>
        <v>3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>
        <v>17</v>
      </c>
      <c r="Q20" s="32">
        <v>8</v>
      </c>
      <c r="R20" s="190">
        <f t="shared" si="1"/>
        <v>15</v>
      </c>
      <c r="S20" s="55"/>
      <c r="T20" s="55"/>
      <c r="U20" s="55"/>
      <c r="V20" s="55"/>
      <c r="W20" s="55"/>
      <c r="X20" s="55">
        <v>7</v>
      </c>
      <c r="Y20" s="55">
        <v>5</v>
      </c>
      <c r="Z20" s="55">
        <v>3</v>
      </c>
      <c r="AA20" s="55"/>
      <c r="AB20" s="55"/>
      <c r="AC20" s="132">
        <f t="shared" si="2"/>
        <v>15</v>
      </c>
      <c r="AD20" s="106">
        <v>2</v>
      </c>
      <c r="AE20" s="106"/>
      <c r="AF20" s="106"/>
      <c r="AG20" s="106">
        <v>4</v>
      </c>
      <c r="AH20" s="132">
        <f t="shared" si="3"/>
        <v>6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/>
      <c r="Q21" s="32">
        <v>9</v>
      </c>
      <c r="R21" s="190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/>
      <c r="Q22" s="32">
        <v>10</v>
      </c>
      <c r="R22" s="190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2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/>
      <c r="Q23" s="32">
        <v>11</v>
      </c>
      <c r="R23" s="190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2">
        <f t="shared" si="2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/>
      <c r="Q24" s="32">
        <v>12</v>
      </c>
      <c r="R24" s="190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2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>
        <v>31</v>
      </c>
      <c r="Q25" s="32">
        <v>13</v>
      </c>
      <c r="R25" s="190">
        <f t="shared" si="1"/>
        <v>42</v>
      </c>
      <c r="S25" s="55">
        <v>2</v>
      </c>
      <c r="T25" s="55">
        <v>7</v>
      </c>
      <c r="U25" s="55">
        <v>8</v>
      </c>
      <c r="V25" s="55">
        <v>5</v>
      </c>
      <c r="W25" s="55">
        <v>1</v>
      </c>
      <c r="X25" s="55">
        <v>19</v>
      </c>
      <c r="Y25" s="55"/>
      <c r="Z25" s="55"/>
      <c r="AA25" s="55"/>
      <c r="AB25" s="55"/>
      <c r="AC25" s="132">
        <f t="shared" si="2"/>
        <v>42</v>
      </c>
      <c r="AD25" s="106">
        <v>3</v>
      </c>
      <c r="AE25" s="106"/>
      <c r="AF25" s="106"/>
      <c r="AG25" s="106">
        <v>3</v>
      </c>
      <c r="AH25" s="132">
        <f t="shared" si="3"/>
        <v>6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>
        <v>38</v>
      </c>
      <c r="Q26" s="32">
        <v>14</v>
      </c>
      <c r="R26" s="190">
        <f t="shared" si="1"/>
        <v>23</v>
      </c>
      <c r="S26" s="55"/>
      <c r="T26" s="55">
        <v>3</v>
      </c>
      <c r="U26" s="55">
        <v>1</v>
      </c>
      <c r="V26" s="55"/>
      <c r="W26" s="55">
        <v>3</v>
      </c>
      <c r="X26" s="55">
        <v>5</v>
      </c>
      <c r="Y26" s="55">
        <v>7</v>
      </c>
      <c r="Z26" s="55">
        <v>4</v>
      </c>
      <c r="AA26" s="55"/>
      <c r="AB26" s="55">
        <v>1</v>
      </c>
      <c r="AC26" s="132">
        <f t="shared" si="2"/>
        <v>24</v>
      </c>
      <c r="AD26" s="106"/>
      <c r="AE26" s="106"/>
      <c r="AF26" s="106"/>
      <c r="AG26" s="106">
        <v>1</v>
      </c>
      <c r="AH26" s="132">
        <f t="shared" si="3"/>
        <v>1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>
        <v>62</v>
      </c>
      <c r="Q27" s="32">
        <v>15</v>
      </c>
      <c r="R27" s="190">
        <f t="shared" si="1"/>
        <v>40</v>
      </c>
      <c r="S27" s="55"/>
      <c r="T27" s="55">
        <v>2</v>
      </c>
      <c r="U27" s="55"/>
      <c r="V27" s="55"/>
      <c r="W27" s="55"/>
      <c r="X27" s="55">
        <v>38</v>
      </c>
      <c r="Y27" s="55"/>
      <c r="Z27" s="55"/>
      <c r="AA27" s="55"/>
      <c r="AB27" s="55"/>
      <c r="AC27" s="132">
        <f t="shared" si="2"/>
        <v>40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>
        <v>42</v>
      </c>
      <c r="Q28" s="32">
        <v>16</v>
      </c>
      <c r="R28" s="190">
        <f t="shared" si="1"/>
        <v>28</v>
      </c>
      <c r="S28" s="55"/>
      <c r="T28" s="55"/>
      <c r="U28" s="55">
        <v>3</v>
      </c>
      <c r="V28" s="55">
        <v>2</v>
      </c>
      <c r="W28" s="55">
        <v>3</v>
      </c>
      <c r="X28" s="55">
        <v>14</v>
      </c>
      <c r="Y28" s="55"/>
      <c r="Z28" s="55">
        <v>6</v>
      </c>
      <c r="AA28" s="55"/>
      <c r="AB28" s="55"/>
      <c r="AC28" s="132">
        <f t="shared" si="2"/>
        <v>28</v>
      </c>
      <c r="AD28" s="106">
        <v>4</v>
      </c>
      <c r="AE28" s="106"/>
      <c r="AF28" s="106"/>
      <c r="AG28" s="106"/>
      <c r="AH28" s="132">
        <f t="shared" si="3"/>
        <v>4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>
        <v>33</v>
      </c>
      <c r="Q29" s="32">
        <v>17</v>
      </c>
      <c r="R29" s="190">
        <f t="shared" si="1"/>
        <v>42</v>
      </c>
      <c r="S29" s="55">
        <v>1</v>
      </c>
      <c r="T29" s="55"/>
      <c r="U29" s="55">
        <v>7</v>
      </c>
      <c r="V29" s="55"/>
      <c r="W29" s="55">
        <v>2</v>
      </c>
      <c r="X29" s="55">
        <v>24</v>
      </c>
      <c r="Y29" s="55"/>
      <c r="Z29" s="55">
        <v>8</v>
      </c>
      <c r="AA29" s="55"/>
      <c r="AB29" s="55"/>
      <c r="AC29" s="132">
        <f t="shared" si="2"/>
        <v>42</v>
      </c>
      <c r="AD29" s="106">
        <v>1</v>
      </c>
      <c r="AE29" s="106"/>
      <c r="AF29" s="106"/>
      <c r="AG29" s="106"/>
      <c r="AH29" s="132">
        <f t="shared" si="3"/>
        <v>1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/>
      <c r="Q30" s="32">
        <v>18</v>
      </c>
      <c r="R30" s="190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2">
        <f t="shared" si="2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/>
      <c r="Q31" s="32">
        <v>19</v>
      </c>
      <c r="R31" s="190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>
        <v>57</v>
      </c>
      <c r="Q32" s="32">
        <v>20</v>
      </c>
      <c r="R32" s="190">
        <f t="shared" si="1"/>
        <v>48</v>
      </c>
      <c r="S32" s="55">
        <v>10</v>
      </c>
      <c r="T32" s="55">
        <v>12</v>
      </c>
      <c r="U32" s="55">
        <v>2</v>
      </c>
      <c r="V32" s="55"/>
      <c r="W32" s="55">
        <v>3</v>
      </c>
      <c r="X32" s="55">
        <v>20</v>
      </c>
      <c r="Y32" s="55"/>
      <c r="Z32" s="55">
        <v>1</v>
      </c>
      <c r="AA32" s="55"/>
      <c r="AB32" s="55">
        <v>1</v>
      </c>
      <c r="AC32" s="132">
        <f t="shared" si="2"/>
        <v>49</v>
      </c>
      <c r="AD32" s="106">
        <v>2</v>
      </c>
      <c r="AE32" s="106"/>
      <c r="AF32" s="106"/>
      <c r="AG32" s="106"/>
      <c r="AH32" s="132">
        <f t="shared" si="3"/>
        <v>2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>
        <v>42</v>
      </c>
      <c r="Q33" s="32">
        <v>21</v>
      </c>
      <c r="R33" s="190">
        <f t="shared" si="1"/>
        <v>10</v>
      </c>
      <c r="S33" s="55">
        <v>2</v>
      </c>
      <c r="T33" s="55">
        <v>2</v>
      </c>
      <c r="U33" s="55"/>
      <c r="V33" s="55"/>
      <c r="W33" s="55">
        <v>1</v>
      </c>
      <c r="X33" s="55">
        <v>2</v>
      </c>
      <c r="Y33" s="55">
        <v>3</v>
      </c>
      <c r="Z33" s="55"/>
      <c r="AA33" s="55"/>
      <c r="AB33" s="55"/>
      <c r="AC33" s="132">
        <f t="shared" si="2"/>
        <v>10</v>
      </c>
      <c r="AD33" s="106"/>
      <c r="AE33" s="106"/>
      <c r="AF33" s="106">
        <v>3</v>
      </c>
      <c r="AG33" s="106"/>
      <c r="AH33" s="132">
        <f t="shared" si="3"/>
        <v>3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>
        <v>69</v>
      </c>
      <c r="Q34" s="32">
        <v>22</v>
      </c>
      <c r="R34" s="190">
        <f t="shared" si="1"/>
        <v>5</v>
      </c>
      <c r="S34" s="55"/>
      <c r="T34" s="55"/>
      <c r="U34" s="55"/>
      <c r="V34" s="55"/>
      <c r="W34" s="55">
        <v>2</v>
      </c>
      <c r="X34" s="55">
        <v>3</v>
      </c>
      <c r="Y34" s="55"/>
      <c r="Z34" s="55"/>
      <c r="AA34" s="55"/>
      <c r="AB34" s="55">
        <v>8</v>
      </c>
      <c r="AC34" s="132">
        <f t="shared" si="2"/>
        <v>13</v>
      </c>
      <c r="AD34" s="106">
        <v>1</v>
      </c>
      <c r="AE34" s="106"/>
      <c r="AF34" s="106"/>
      <c r="AG34" s="106">
        <v>1</v>
      </c>
      <c r="AH34" s="132">
        <f t="shared" si="3"/>
        <v>2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>
        <v>45</v>
      </c>
      <c r="Q35" s="32">
        <v>23</v>
      </c>
      <c r="R35" s="190">
        <f t="shared" si="1"/>
        <v>22</v>
      </c>
      <c r="S35" s="55"/>
      <c r="T35" s="55"/>
      <c r="U35" s="55"/>
      <c r="V35" s="55"/>
      <c r="W35" s="55">
        <v>3</v>
      </c>
      <c r="X35" s="55">
        <v>19</v>
      </c>
      <c r="Y35" s="55"/>
      <c r="Z35" s="55"/>
      <c r="AA35" s="55"/>
      <c r="AB35" s="55">
        <v>9</v>
      </c>
      <c r="AC35" s="132">
        <f t="shared" si="2"/>
        <v>31</v>
      </c>
      <c r="AD35" s="106">
        <v>2</v>
      </c>
      <c r="AE35" s="106"/>
      <c r="AF35" s="106"/>
      <c r="AG35" s="106"/>
      <c r="AH35" s="132">
        <f t="shared" si="3"/>
        <v>2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>
        <v>42</v>
      </c>
      <c r="Q36" s="32">
        <v>24</v>
      </c>
      <c r="R36" s="190">
        <f t="shared" si="1"/>
        <v>14</v>
      </c>
      <c r="S36" s="55"/>
      <c r="T36" s="55"/>
      <c r="U36" s="55"/>
      <c r="V36" s="55"/>
      <c r="W36" s="55"/>
      <c r="X36" s="55">
        <v>14</v>
      </c>
      <c r="Y36" s="55"/>
      <c r="Z36" s="55"/>
      <c r="AA36" s="55"/>
      <c r="AB36" s="55">
        <v>3</v>
      </c>
      <c r="AC36" s="132">
        <f t="shared" si="2"/>
        <v>17</v>
      </c>
      <c r="AD36" s="106"/>
      <c r="AE36" s="106"/>
      <c r="AF36" s="106"/>
      <c r="AG36" s="106">
        <v>8</v>
      </c>
      <c r="AH36" s="132">
        <f t="shared" si="3"/>
        <v>8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/>
      <c r="Q37" s="32">
        <v>25</v>
      </c>
      <c r="R37" s="190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/>
      <c r="Q38" s="32">
        <v>26</v>
      </c>
      <c r="R38" s="190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>
        <v>91</v>
      </c>
      <c r="Q39" s="32">
        <v>27</v>
      </c>
      <c r="R39" s="190">
        <f t="shared" si="1"/>
        <v>23</v>
      </c>
      <c r="S39" s="55"/>
      <c r="T39" s="55"/>
      <c r="U39" s="55"/>
      <c r="V39" s="55"/>
      <c r="W39" s="55"/>
      <c r="X39" s="55">
        <v>23</v>
      </c>
      <c r="Y39" s="55"/>
      <c r="Z39" s="55"/>
      <c r="AA39" s="55"/>
      <c r="AB39" s="55">
        <v>12</v>
      </c>
      <c r="AC39" s="132">
        <f t="shared" si="2"/>
        <v>35</v>
      </c>
      <c r="AD39" s="106"/>
      <c r="AE39" s="106"/>
      <c r="AF39" s="106"/>
      <c r="AG39" s="106">
        <v>5</v>
      </c>
      <c r="AH39" s="132">
        <f t="shared" si="3"/>
        <v>5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/>
      <c r="Q40" s="32">
        <v>28</v>
      </c>
      <c r="R40" s="190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>
        <v>97</v>
      </c>
      <c r="Q41" s="32">
        <v>29</v>
      </c>
      <c r="R41" s="190">
        <f t="shared" si="1"/>
        <v>34</v>
      </c>
      <c r="S41" s="55"/>
      <c r="T41" s="55"/>
      <c r="U41" s="55"/>
      <c r="V41" s="55"/>
      <c r="W41" s="55"/>
      <c r="X41" s="55">
        <v>34</v>
      </c>
      <c r="Y41" s="55"/>
      <c r="Z41" s="55"/>
      <c r="AA41" s="55"/>
      <c r="AB41" s="55">
        <v>1</v>
      </c>
      <c r="AC41" s="132">
        <f t="shared" si="2"/>
        <v>35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78"/>
      <c r="D42" s="79"/>
      <c r="E42" s="78"/>
      <c r="F42" s="79"/>
      <c r="G42" s="78"/>
      <c r="H42" s="79"/>
      <c r="I42" s="78"/>
      <c r="J42" s="79"/>
      <c r="K42" s="78"/>
      <c r="L42" s="83"/>
      <c r="M42" s="84"/>
      <c r="N42" s="35"/>
      <c r="O42" s="35"/>
      <c r="P42" s="78">
        <v>45</v>
      </c>
      <c r="Q42" s="32">
        <v>30</v>
      </c>
      <c r="R42" s="190">
        <f t="shared" si="1"/>
        <v>8</v>
      </c>
      <c r="S42" s="55"/>
      <c r="T42" s="55"/>
      <c r="U42" s="55"/>
      <c r="V42" s="55"/>
      <c r="W42" s="55"/>
      <c r="X42" s="55">
        <v>8</v>
      </c>
      <c r="Y42" s="55"/>
      <c r="Z42" s="55"/>
      <c r="AA42" s="55"/>
      <c r="AB42" s="55"/>
      <c r="AC42" s="132">
        <f t="shared" si="2"/>
        <v>8</v>
      </c>
      <c r="AD42" s="106"/>
      <c r="AE42" s="106"/>
      <c r="AF42" s="106"/>
      <c r="AG42" s="106">
        <v>4</v>
      </c>
      <c r="AH42" s="132">
        <f t="shared" si="3"/>
        <v>4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0"/>
      <c r="D43" s="81"/>
      <c r="E43" s="80"/>
      <c r="F43" s="81"/>
      <c r="G43" s="80"/>
      <c r="H43" s="81"/>
      <c r="I43" s="80"/>
      <c r="J43" s="81"/>
      <c r="K43" s="94"/>
      <c r="L43" s="83"/>
      <c r="M43" s="84"/>
      <c r="N43" s="18"/>
      <c r="O43" s="18"/>
      <c r="P43" s="78"/>
      <c r="Q43" s="32">
        <v>31</v>
      </c>
      <c r="R43" s="190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32">
        <f t="shared" si="2"/>
        <v>0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54.75" customHeight="1">
      <c r="A44" s="88" t="s">
        <v>69</v>
      </c>
      <c r="B44" s="91">
        <f>SUM(B13:B43)</f>
        <v>0</v>
      </c>
      <c r="C44" s="91">
        <f aca="true" t="shared" si="4" ref="C44:O44">SUM(C13:C43)</f>
        <v>0</v>
      </c>
      <c r="D44" s="91">
        <f t="shared" si="4"/>
        <v>0</v>
      </c>
      <c r="E44" s="91">
        <f t="shared" si="4"/>
        <v>0</v>
      </c>
      <c r="F44" s="91">
        <f t="shared" si="4"/>
        <v>0</v>
      </c>
      <c r="G44" s="91">
        <f t="shared" si="4"/>
        <v>0</v>
      </c>
      <c r="H44" s="91">
        <f t="shared" si="4"/>
        <v>0</v>
      </c>
      <c r="I44" s="91">
        <f t="shared" si="4"/>
        <v>0</v>
      </c>
      <c r="J44" s="91">
        <f t="shared" si="4"/>
        <v>0</v>
      </c>
      <c r="K44" s="91">
        <f t="shared" si="4"/>
        <v>0</v>
      </c>
      <c r="L44" s="91">
        <f t="shared" si="4"/>
        <v>0</v>
      </c>
      <c r="M44" s="91">
        <f t="shared" si="4"/>
        <v>0</v>
      </c>
      <c r="N44" s="91">
        <f t="shared" si="4"/>
        <v>0</v>
      </c>
      <c r="O44" s="91">
        <f t="shared" si="4"/>
        <v>0</v>
      </c>
      <c r="P44" s="94"/>
      <c r="Q44" s="35"/>
      <c r="R44" s="18"/>
      <c r="S44" s="66">
        <f>SUM(S13:S43)</f>
        <v>18</v>
      </c>
      <c r="T44" s="66">
        <f aca="true" t="shared" si="5" ref="T44:AB44">SUM(T13:T43)</f>
        <v>36</v>
      </c>
      <c r="U44" s="66">
        <f t="shared" si="5"/>
        <v>24</v>
      </c>
      <c r="V44" s="66">
        <f t="shared" si="5"/>
        <v>7</v>
      </c>
      <c r="W44" s="66">
        <f t="shared" si="5"/>
        <v>22</v>
      </c>
      <c r="X44" s="66">
        <f t="shared" si="5"/>
        <v>242</v>
      </c>
      <c r="Y44" s="66">
        <f t="shared" si="5"/>
        <v>19</v>
      </c>
      <c r="Z44" s="66">
        <f t="shared" si="5"/>
        <v>24</v>
      </c>
      <c r="AA44" s="66">
        <f t="shared" si="5"/>
        <v>0</v>
      </c>
      <c r="AB44" s="66">
        <f t="shared" si="5"/>
        <v>35</v>
      </c>
      <c r="AC44" s="134">
        <f>SUM(S44:AB44)</f>
        <v>427</v>
      </c>
      <c r="AD44" s="106">
        <f>SUM(AD13:AD43)</f>
        <v>18</v>
      </c>
      <c r="AE44" s="106">
        <f>SUM(AE13:AE43)</f>
        <v>2</v>
      </c>
      <c r="AF44" s="106">
        <f>SUM(AF13:AF43)</f>
        <v>3</v>
      </c>
      <c r="AG44" s="106">
        <f>SUM(AG13:AG43)</f>
        <v>27</v>
      </c>
      <c r="AH44" s="132">
        <f>SUM(AH13:AH43)</f>
        <v>50</v>
      </c>
      <c r="AI44" s="106"/>
    </row>
    <row r="45" spans="1:35" ht="15" customHeight="1">
      <c r="A45" s="18"/>
      <c r="B45" s="28"/>
      <c r="C45" s="261" t="s">
        <v>41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117">
        <f>SUM(P13:P43)</f>
        <v>742</v>
      </c>
      <c r="Q45" s="19"/>
      <c r="R45" s="36">
        <f>SUM(R13:R43)</f>
        <v>392</v>
      </c>
      <c r="S45" s="212" t="s">
        <v>41</v>
      </c>
      <c r="T45" s="213"/>
      <c r="U45" s="213"/>
      <c r="V45" s="213"/>
      <c r="W45" s="213"/>
      <c r="X45" s="213"/>
      <c r="Y45" s="213"/>
      <c r="Z45" s="213"/>
      <c r="AA45" s="213"/>
      <c r="AB45" s="25"/>
      <c r="AC45" s="132"/>
      <c r="AD45" s="106"/>
      <c r="AE45" s="106"/>
      <c r="AF45" s="106"/>
      <c r="AG45" s="106"/>
      <c r="AH45" s="132"/>
      <c r="AI45" s="106"/>
    </row>
    <row r="46" spans="1:34" ht="30">
      <c r="A46" s="6"/>
      <c r="B46" s="17"/>
      <c r="C46" s="235" t="s">
        <v>33</v>
      </c>
      <c r="D46" s="236"/>
      <c r="E46" s="235" t="s">
        <v>34</v>
      </c>
      <c r="F46" s="236"/>
      <c r="G46" s="216" t="s">
        <v>35</v>
      </c>
      <c r="H46" s="217"/>
      <c r="I46" s="216" t="s">
        <v>36</v>
      </c>
      <c r="J46" s="217"/>
      <c r="K46" s="93" t="s">
        <v>47</v>
      </c>
      <c r="L46" s="216" t="s">
        <v>46</v>
      </c>
      <c r="M46" s="217"/>
      <c r="N46" s="21" t="s">
        <v>73</v>
      </c>
      <c r="O46" s="26" t="s">
        <v>2</v>
      </c>
      <c r="P46" s="101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46.5">
      <c r="A47" s="92" t="s">
        <v>68</v>
      </c>
      <c r="B47" s="43">
        <f>SUM(C47:O47)</f>
        <v>684</v>
      </c>
      <c r="C47" s="29">
        <f>C12+C44</f>
        <v>48</v>
      </c>
      <c r="D47" s="29">
        <f aca="true" t="shared" si="6" ref="D47:O47">D12+D44</f>
        <v>65</v>
      </c>
      <c r="E47" s="29">
        <f t="shared" si="6"/>
        <v>51</v>
      </c>
      <c r="F47" s="29">
        <f t="shared" si="6"/>
        <v>48</v>
      </c>
      <c r="G47" s="29">
        <f t="shared" si="6"/>
        <v>76</v>
      </c>
      <c r="H47" s="29">
        <f t="shared" si="6"/>
        <v>75</v>
      </c>
      <c r="I47" s="29">
        <f t="shared" si="6"/>
        <v>54</v>
      </c>
      <c r="J47" s="29">
        <f t="shared" si="6"/>
        <v>77</v>
      </c>
      <c r="K47" s="29">
        <f t="shared" si="6"/>
        <v>55</v>
      </c>
      <c r="L47" s="29">
        <f t="shared" si="6"/>
        <v>30</v>
      </c>
      <c r="M47" s="29">
        <f t="shared" si="6"/>
        <v>22</v>
      </c>
      <c r="N47" s="29">
        <f t="shared" si="6"/>
        <v>42</v>
      </c>
      <c r="O47" s="29">
        <f t="shared" si="6"/>
        <v>41</v>
      </c>
      <c r="P47" s="131"/>
      <c r="Q47" s="44"/>
      <c r="R47" s="93"/>
      <c r="S47" s="121">
        <f aca="true" t="shared" si="7" ref="S47:AB47">S12+S44</f>
        <v>346</v>
      </c>
      <c r="T47" s="121">
        <f t="shared" si="7"/>
        <v>573</v>
      </c>
      <c r="U47" s="121">
        <f t="shared" si="7"/>
        <v>263</v>
      </c>
      <c r="V47" s="121">
        <f t="shared" si="7"/>
        <v>209</v>
      </c>
      <c r="W47" s="121">
        <f t="shared" si="7"/>
        <v>427</v>
      </c>
      <c r="X47" s="121">
        <f t="shared" si="7"/>
        <v>2772</v>
      </c>
      <c r="Y47" s="121">
        <f t="shared" si="7"/>
        <v>563</v>
      </c>
      <c r="Z47" s="121">
        <f t="shared" si="7"/>
        <v>606</v>
      </c>
      <c r="AA47" s="121">
        <f t="shared" si="7"/>
        <v>0</v>
      </c>
      <c r="AB47" s="121">
        <f t="shared" si="7"/>
        <v>11758</v>
      </c>
      <c r="AC47" s="142">
        <f>SUM(S47:AB47)</f>
        <v>17517</v>
      </c>
      <c r="AD47" s="106">
        <f>AD12+AD44</f>
        <v>257</v>
      </c>
      <c r="AE47" s="106">
        <f>AE12+AE44</f>
        <v>110</v>
      </c>
      <c r="AF47" s="106">
        <f>AF12+AF44</f>
        <v>32</v>
      </c>
      <c r="AG47" s="106">
        <f>AG12+AG44</f>
        <v>109</v>
      </c>
      <c r="AH47" s="132">
        <f>AH12+AH44</f>
        <v>531</v>
      </c>
    </row>
    <row r="48" spans="1:34" ht="20.25">
      <c r="A48" s="15"/>
      <c r="B48" s="41">
        <f>B47</f>
        <v>684</v>
      </c>
      <c r="C48" s="211" t="s">
        <v>5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41">
        <f>P12+P45</f>
        <v>7636</v>
      </c>
      <c r="Q48" s="114"/>
      <c r="R48" s="115">
        <f>R12+R45</f>
        <v>5754</v>
      </c>
      <c r="S48" s="212" t="s">
        <v>5</v>
      </c>
      <c r="T48" s="212"/>
      <c r="U48" s="212"/>
      <c r="V48" s="212"/>
      <c r="W48" s="212"/>
      <c r="X48" s="212"/>
      <c r="Y48" s="212"/>
      <c r="Z48" s="212"/>
      <c r="AA48" s="212"/>
      <c r="AB48" s="25"/>
      <c r="AC48" s="106"/>
      <c r="AD48" s="106"/>
      <c r="AE48" s="106"/>
      <c r="AF48" s="106"/>
      <c r="AG48" s="106"/>
      <c r="AH48" s="106"/>
    </row>
    <row r="52" spans="5:11" ht="12.75">
      <c r="E52">
        <v>48</v>
      </c>
      <c r="G52">
        <v>76</v>
      </c>
      <c r="I52">
        <v>55</v>
      </c>
      <c r="K52">
        <v>212</v>
      </c>
    </row>
    <row r="53" spans="5:11" ht="12.75">
      <c r="E53">
        <v>65</v>
      </c>
      <c r="G53">
        <v>75</v>
      </c>
      <c r="I53">
        <v>30</v>
      </c>
      <c r="K53">
        <v>282</v>
      </c>
    </row>
    <row r="54" spans="5:11" ht="12.75">
      <c r="E54">
        <v>51</v>
      </c>
      <c r="G54">
        <v>54</v>
      </c>
      <c r="I54">
        <v>22</v>
      </c>
      <c r="K54">
        <v>107</v>
      </c>
    </row>
    <row r="55" spans="5:11" ht="12.75">
      <c r="E55">
        <v>48</v>
      </c>
      <c r="G55">
        <v>77</v>
      </c>
      <c r="I55">
        <f>SUM(I52:I54)</f>
        <v>107</v>
      </c>
      <c r="K55">
        <f>SUM(K52:K54)</f>
        <v>601</v>
      </c>
    </row>
    <row r="56" spans="5:7" ht="12.75">
      <c r="E56">
        <f>SUM(E52:E55)</f>
        <v>212</v>
      </c>
      <c r="G56">
        <f>SUM(G52:G55)</f>
        <v>282</v>
      </c>
    </row>
  </sheetData>
  <sheetProtection/>
  <mergeCells count="48">
    <mergeCell ref="E10:F10"/>
    <mergeCell ref="AD5:AH5"/>
    <mergeCell ref="AC6:AC10"/>
    <mergeCell ref="AD6:AD10"/>
    <mergeCell ref="AE6:AE10"/>
    <mergeCell ref="AF6:AF10"/>
    <mergeCell ref="AG6:AG10"/>
    <mergeCell ref="U6:U10"/>
    <mergeCell ref="AH6:AH10"/>
    <mergeCell ref="W6:W10"/>
    <mergeCell ref="Z6:Z10"/>
    <mergeCell ref="I10:J10"/>
    <mergeCell ref="G10:H10"/>
    <mergeCell ref="O8:O10"/>
    <mergeCell ref="S6:S10"/>
    <mergeCell ref="T6:T10"/>
    <mergeCell ref="P5:P10"/>
    <mergeCell ref="L10:M10"/>
    <mergeCell ref="C48:O48"/>
    <mergeCell ref="C11:O11"/>
    <mergeCell ref="N8:N10"/>
    <mergeCell ref="C8:M9"/>
    <mergeCell ref="S48:AA48"/>
    <mergeCell ref="C45:O45"/>
    <mergeCell ref="S45:AA45"/>
    <mergeCell ref="C46:D46"/>
    <mergeCell ref="E46:F46"/>
    <mergeCell ref="G46:H46"/>
    <mergeCell ref="I46:J46"/>
    <mergeCell ref="L46:M46"/>
    <mergeCell ref="S11:AA11"/>
    <mergeCell ref="Q5:Q10"/>
    <mergeCell ref="S5:AB5"/>
    <mergeCell ref="AB6:AB10"/>
    <mergeCell ref="AA6:AA10"/>
    <mergeCell ref="X6:X10"/>
    <mergeCell ref="R5:R10"/>
    <mergeCell ref="Y6:Y10"/>
    <mergeCell ref="AI5:AI10"/>
    <mergeCell ref="R2:AB2"/>
    <mergeCell ref="A2:P2"/>
    <mergeCell ref="C10:D10"/>
    <mergeCell ref="A5:A10"/>
    <mergeCell ref="B5:B10"/>
    <mergeCell ref="C5:O7"/>
    <mergeCell ref="A4:P4"/>
    <mergeCell ref="Q4:AB4"/>
    <mergeCell ref="V6:V10"/>
  </mergeCells>
  <printOptions horizontalCentered="1"/>
  <pageMargins left="1.2598425196850394" right="0.7480314960629921" top="0.984251968503937" bottom="0.984251968503937" header="0.5118110236220472" footer="0.5118110236220472"/>
  <pageSetup horizontalDpi="300" verticalDpi="300" orientation="portrait" paperSize="9" scale="73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50" zoomScaleNormal="50" zoomScalePageLayoutView="0" workbookViewId="0" topLeftCell="A1">
      <selection activeCell="G16" sqref="G16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0.125" style="3" bestFit="1" customWidth="1"/>
    <col min="4" max="4" width="26.00390625" style="0" customWidth="1"/>
    <col min="6" max="6" width="26.125" style="0" customWidth="1"/>
    <col min="7" max="7" width="11.625" style="0" customWidth="1"/>
    <col min="8" max="8" width="25.125" style="0" customWidth="1"/>
    <col min="11" max="11" width="9.75390625" style="58" customWidth="1"/>
    <col min="12" max="25" width="9.125" style="58" customWidth="1"/>
  </cols>
  <sheetData>
    <row r="1" spans="1:8" ht="30">
      <c r="A1" s="5"/>
      <c r="B1" s="5"/>
      <c r="C1" s="5"/>
      <c r="D1" s="5"/>
      <c r="E1" s="5"/>
      <c r="F1" s="5"/>
      <c r="G1" s="5"/>
      <c r="H1" s="5"/>
    </row>
    <row r="2" spans="1:8" ht="74.25" customHeight="1">
      <c r="A2" s="5"/>
      <c r="B2" s="282" t="s">
        <v>48</v>
      </c>
      <c r="C2" s="282"/>
      <c r="D2" s="282"/>
      <c r="E2" s="5"/>
      <c r="F2" s="285" t="s">
        <v>77</v>
      </c>
      <c r="G2" s="285"/>
      <c r="H2" s="285"/>
    </row>
    <row r="3" spans="1:10" ht="23.25">
      <c r="A3" s="1"/>
      <c r="B3" s="1"/>
      <c r="D3" s="1"/>
      <c r="E3" s="1"/>
      <c r="F3" s="1"/>
      <c r="G3" s="3"/>
      <c r="H3" s="1"/>
      <c r="J3" s="4"/>
    </row>
    <row r="4" spans="2:10" ht="24.75" customHeight="1">
      <c r="B4" s="281" t="s">
        <v>23</v>
      </c>
      <c r="C4" s="281"/>
      <c r="D4" s="69" t="s">
        <v>44</v>
      </c>
      <c r="F4" s="281" t="s">
        <v>23</v>
      </c>
      <c r="G4" s="281"/>
      <c r="H4" s="69" t="s">
        <v>44</v>
      </c>
      <c r="J4" s="4"/>
    </row>
    <row r="5" spans="2:24" ht="24.75" customHeight="1">
      <c r="B5" s="60" t="s">
        <v>27</v>
      </c>
      <c r="C5" s="61">
        <f>Июнь!P44</f>
        <v>848</v>
      </c>
      <c r="D5" s="61">
        <v>652</v>
      </c>
      <c r="F5" s="60" t="s">
        <v>27</v>
      </c>
      <c r="G5" s="61">
        <f>Июнь!AC44</f>
        <v>6305</v>
      </c>
      <c r="H5" s="61">
        <v>5140</v>
      </c>
      <c r="I5" s="56"/>
      <c r="J5" s="59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2:24" ht="24.75" customHeight="1">
      <c r="B6" s="60" t="s">
        <v>28</v>
      </c>
      <c r="C6" s="61">
        <f>Авг!P45</f>
        <v>465</v>
      </c>
      <c r="D6" s="61">
        <v>505</v>
      </c>
      <c r="F6" s="60" t="s">
        <v>28</v>
      </c>
      <c r="G6" s="61">
        <f>Авг!AC45</f>
        <v>4472</v>
      </c>
      <c r="H6" s="61">
        <v>6480</v>
      </c>
      <c r="J6" s="4"/>
      <c r="K6" s="99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2:22" ht="24.75" customHeight="1">
      <c r="B7" s="60" t="s">
        <v>7</v>
      </c>
      <c r="C7" s="62">
        <f>'Часть 1,2 Сент'!P44</f>
        <v>1125</v>
      </c>
      <c r="D7" s="62">
        <v>985</v>
      </c>
      <c r="F7" s="60" t="s">
        <v>7</v>
      </c>
      <c r="G7" s="62">
        <f>'Часть 1,2 Сент'!AC43</f>
        <v>1941</v>
      </c>
      <c r="H7" s="62">
        <v>1490</v>
      </c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</row>
    <row r="8" spans="2:8" ht="24.75" customHeight="1">
      <c r="B8" s="60" t="s">
        <v>8</v>
      </c>
      <c r="C8" s="62">
        <f>Окт!P45</f>
        <v>580</v>
      </c>
      <c r="D8" s="62">
        <v>694</v>
      </c>
      <c r="F8" s="60" t="s">
        <v>8</v>
      </c>
      <c r="G8" s="62">
        <f>Окт!AC44</f>
        <v>660</v>
      </c>
      <c r="H8" s="62">
        <v>689</v>
      </c>
    </row>
    <row r="9" spans="2:8" ht="24.75" customHeight="1">
      <c r="B9" s="60" t="s">
        <v>11</v>
      </c>
      <c r="C9" s="62">
        <f>Ноя!P44</f>
        <v>766</v>
      </c>
      <c r="D9" s="62">
        <v>654</v>
      </c>
      <c r="F9" s="60" t="s">
        <v>11</v>
      </c>
      <c r="G9" s="62">
        <f>Ноя!AC43</f>
        <v>784</v>
      </c>
      <c r="H9" s="62">
        <v>671</v>
      </c>
    </row>
    <row r="10" spans="2:8" ht="24.75" customHeight="1">
      <c r="B10" s="60" t="s">
        <v>12</v>
      </c>
      <c r="C10" s="62">
        <f>Дек!P45</f>
        <v>960</v>
      </c>
      <c r="D10" s="62">
        <v>924</v>
      </c>
      <c r="F10" s="60" t="s">
        <v>12</v>
      </c>
      <c r="G10" s="62">
        <f>Дек!AC44</f>
        <v>628</v>
      </c>
      <c r="H10" s="62">
        <v>999</v>
      </c>
    </row>
    <row r="11" spans="2:8" ht="24.75" customHeight="1">
      <c r="B11" s="60" t="s">
        <v>13</v>
      </c>
      <c r="C11" s="61">
        <f>Янв!P45</f>
        <v>555</v>
      </c>
      <c r="D11" s="61">
        <v>722</v>
      </c>
      <c r="F11" s="60" t="s">
        <v>13</v>
      </c>
      <c r="G11" s="61">
        <f>Янв!AC44</f>
        <v>781</v>
      </c>
      <c r="H11" s="61">
        <v>797</v>
      </c>
    </row>
    <row r="12" spans="2:8" ht="24.75" customHeight="1">
      <c r="B12" s="60" t="s">
        <v>14</v>
      </c>
      <c r="C12" s="61">
        <f>Фев!P43</f>
        <v>640</v>
      </c>
      <c r="D12" s="61">
        <v>775</v>
      </c>
      <c r="F12" s="60" t="s">
        <v>14</v>
      </c>
      <c r="G12" s="61">
        <f>Фев!AC42</f>
        <v>643</v>
      </c>
      <c r="H12" s="61">
        <v>894</v>
      </c>
    </row>
    <row r="13" spans="2:8" ht="24.75" customHeight="1">
      <c r="B13" s="60" t="s">
        <v>15</v>
      </c>
      <c r="C13" s="61">
        <f>Март!P45</f>
        <v>438</v>
      </c>
      <c r="D13" s="61">
        <v>580</v>
      </c>
      <c r="F13" s="60" t="s">
        <v>15</v>
      </c>
      <c r="G13" s="61">
        <f>Март!AC44</f>
        <v>399</v>
      </c>
      <c r="H13" s="61">
        <v>641</v>
      </c>
    </row>
    <row r="14" spans="2:8" ht="24.75" customHeight="1">
      <c r="B14" s="60" t="s">
        <v>9</v>
      </c>
      <c r="C14" s="61">
        <f>Апр!P44</f>
        <v>517</v>
      </c>
      <c r="D14" s="61">
        <v>554</v>
      </c>
      <c r="F14" s="60" t="s">
        <v>9</v>
      </c>
      <c r="G14" s="61">
        <f>Апр!AC43</f>
        <v>472</v>
      </c>
      <c r="H14" s="61">
        <v>542</v>
      </c>
    </row>
    <row r="15" spans="2:8" ht="24.75" customHeight="1">
      <c r="B15" s="60" t="s">
        <v>10</v>
      </c>
      <c r="C15" s="61">
        <f>Май!P45</f>
        <v>742</v>
      </c>
      <c r="D15" s="61">
        <v>791</v>
      </c>
      <c r="F15" s="60" t="s">
        <v>10</v>
      </c>
      <c r="G15" s="61">
        <f>Май!AC44</f>
        <v>427</v>
      </c>
      <c r="H15" s="61">
        <v>524</v>
      </c>
    </row>
    <row r="16" spans="2:8" ht="23.25">
      <c r="B16" s="2" t="s">
        <v>22</v>
      </c>
      <c r="C16" s="2">
        <f>SUM(C5:C15)</f>
        <v>7636</v>
      </c>
      <c r="D16" s="2">
        <f>SUM(D5:D15)</f>
        <v>7836</v>
      </c>
      <c r="E16" s="58"/>
      <c r="F16" s="2" t="s">
        <v>22</v>
      </c>
      <c r="G16" s="2">
        <f>SUM(G5:G15)</f>
        <v>17512</v>
      </c>
      <c r="H16" s="2">
        <f>SUM(H5:H15)</f>
        <v>18867</v>
      </c>
    </row>
    <row r="17" ht="24" customHeight="1"/>
    <row r="19" spans="2:8" ht="30">
      <c r="B19" s="283" t="s">
        <v>67</v>
      </c>
      <c r="C19" s="283"/>
      <c r="D19" s="283"/>
      <c r="F19" s="283" t="s">
        <v>66</v>
      </c>
      <c r="G19" s="283"/>
      <c r="H19" s="283"/>
    </row>
    <row r="20" spans="2:8" ht="20.25">
      <c r="B20" s="281" t="s">
        <v>23</v>
      </c>
      <c r="C20" s="281"/>
      <c r="D20" s="69" t="s">
        <v>44</v>
      </c>
      <c r="F20" s="281" t="s">
        <v>23</v>
      </c>
      <c r="G20" s="281"/>
      <c r="H20" s="69" t="s">
        <v>44</v>
      </c>
    </row>
    <row r="21" spans="2:8" ht="23.25">
      <c r="B21" s="60" t="s">
        <v>27</v>
      </c>
      <c r="C21" s="61">
        <f>Июнь!R44</f>
        <v>776</v>
      </c>
      <c r="D21" s="61">
        <v>120</v>
      </c>
      <c r="F21" s="60" t="s">
        <v>27</v>
      </c>
      <c r="G21" s="61">
        <f>Июнь!AH43</f>
        <v>21</v>
      </c>
      <c r="H21" s="61">
        <v>3</v>
      </c>
    </row>
    <row r="22" spans="2:8" ht="23.25">
      <c r="B22" s="60" t="s">
        <v>28</v>
      </c>
      <c r="C22" s="61">
        <f>Авг!R45</f>
        <v>8</v>
      </c>
      <c r="D22" s="61">
        <v>857</v>
      </c>
      <c r="F22" s="60" t="s">
        <v>28</v>
      </c>
      <c r="G22" s="61">
        <f>Авг!AH44</f>
        <v>2</v>
      </c>
      <c r="H22" s="61">
        <v>0</v>
      </c>
    </row>
    <row r="23" spans="2:8" ht="23.25">
      <c r="B23" s="60" t="s">
        <v>7</v>
      </c>
      <c r="C23" s="62">
        <f>'Часть 1,2 Сент'!R44</f>
        <v>618</v>
      </c>
      <c r="D23" s="62">
        <v>305</v>
      </c>
      <c r="F23" s="60" t="s">
        <v>7</v>
      </c>
      <c r="G23" s="62">
        <f>'Часть 1,2 Сент'!AH43</f>
        <v>54</v>
      </c>
      <c r="H23" s="62">
        <v>37</v>
      </c>
    </row>
    <row r="24" spans="2:8" ht="23.25">
      <c r="B24" s="60" t="s">
        <v>8</v>
      </c>
      <c r="C24" s="62">
        <f>Окт!R45</f>
        <v>519</v>
      </c>
      <c r="D24" s="62">
        <v>615</v>
      </c>
      <c r="F24" s="60" t="s">
        <v>8</v>
      </c>
      <c r="G24" s="62">
        <f>Окт!AH44</f>
        <v>57</v>
      </c>
      <c r="H24" s="62">
        <v>54</v>
      </c>
    </row>
    <row r="25" spans="2:8" ht="23.25">
      <c r="B25" s="60" t="s">
        <v>11</v>
      </c>
      <c r="C25" s="62">
        <f>Ноя!R44</f>
        <v>713</v>
      </c>
      <c r="D25" s="62">
        <v>599</v>
      </c>
      <c r="F25" s="60" t="s">
        <v>11</v>
      </c>
      <c r="G25" s="62">
        <f>Ноя!AH43</f>
        <v>56</v>
      </c>
      <c r="H25" s="62">
        <v>70</v>
      </c>
    </row>
    <row r="26" spans="2:8" ht="23.25">
      <c r="B26" s="60" t="s">
        <v>12</v>
      </c>
      <c r="C26" s="62">
        <f>Дек!R45</f>
        <v>559</v>
      </c>
      <c r="D26" s="62">
        <v>951</v>
      </c>
      <c r="F26" s="60" t="s">
        <v>12</v>
      </c>
      <c r="G26" s="62">
        <f>Дек!AH44</f>
        <v>38</v>
      </c>
      <c r="H26" s="62">
        <v>76</v>
      </c>
    </row>
    <row r="27" spans="2:8" ht="23.25">
      <c r="B27" s="60" t="s">
        <v>13</v>
      </c>
      <c r="C27" s="61">
        <f>Янв!R45</f>
        <v>723</v>
      </c>
      <c r="D27" s="61">
        <v>681</v>
      </c>
      <c r="F27" s="60" t="s">
        <v>13</v>
      </c>
      <c r="G27" s="61">
        <f>Янв!AH44</f>
        <v>81</v>
      </c>
      <c r="H27" s="61">
        <v>48</v>
      </c>
    </row>
    <row r="28" spans="2:8" ht="23.25">
      <c r="B28" s="60" t="s">
        <v>14</v>
      </c>
      <c r="C28" s="61">
        <f>Фев!R43</f>
        <v>606</v>
      </c>
      <c r="D28" s="61">
        <v>860</v>
      </c>
      <c r="F28" s="60" t="s">
        <v>14</v>
      </c>
      <c r="G28" s="61">
        <f>Фев!AH42</f>
        <v>92</v>
      </c>
      <c r="H28" s="61">
        <v>90</v>
      </c>
    </row>
    <row r="29" spans="2:8" ht="23.25">
      <c r="B29" s="60" t="s">
        <v>15</v>
      </c>
      <c r="C29" s="61">
        <f>Март!R45</f>
        <v>375</v>
      </c>
      <c r="D29" s="61">
        <v>621</v>
      </c>
      <c r="F29" s="60" t="s">
        <v>15</v>
      </c>
      <c r="G29" s="61">
        <f>Март!AH44</f>
        <v>48</v>
      </c>
      <c r="H29" s="61">
        <v>80</v>
      </c>
    </row>
    <row r="30" spans="2:9" ht="23.25">
      <c r="B30" s="60" t="s">
        <v>9</v>
      </c>
      <c r="C30" s="61">
        <f>Апр!R44</f>
        <v>465</v>
      </c>
      <c r="D30" s="61">
        <v>516</v>
      </c>
      <c r="F30" s="60" t="s">
        <v>9</v>
      </c>
      <c r="G30" s="61">
        <f>Апр!AH43</f>
        <v>32</v>
      </c>
      <c r="H30" s="61">
        <v>52</v>
      </c>
      <c r="I30" s="58"/>
    </row>
    <row r="31" spans="2:8" ht="23.25">
      <c r="B31" s="60" t="s">
        <v>10</v>
      </c>
      <c r="C31" s="61">
        <f>Май!R45</f>
        <v>392</v>
      </c>
      <c r="D31" s="61">
        <v>454</v>
      </c>
      <c r="F31" s="60" t="s">
        <v>10</v>
      </c>
      <c r="G31" s="61">
        <f>Май!AH44</f>
        <v>50</v>
      </c>
      <c r="H31" s="61">
        <v>73</v>
      </c>
    </row>
    <row r="32" spans="2:8" ht="23.25">
      <c r="B32" s="2" t="s">
        <v>22</v>
      </c>
      <c r="C32" s="57">
        <f>SUM(C21:C31)</f>
        <v>5754</v>
      </c>
      <c r="D32" s="57">
        <f>SUM(D21:D31)</f>
        <v>6579</v>
      </c>
      <c r="F32" s="2" t="s">
        <v>22</v>
      </c>
      <c r="G32" s="57">
        <f>SUM(G21:G31)</f>
        <v>531</v>
      </c>
      <c r="H32" s="57">
        <f>SUM(H21:H31)</f>
        <v>583</v>
      </c>
    </row>
  </sheetData>
  <sheetProtection/>
  <mergeCells count="11">
    <mergeCell ref="F4:G4"/>
    <mergeCell ref="B4:C4"/>
    <mergeCell ref="B2:D2"/>
    <mergeCell ref="B20:C20"/>
    <mergeCell ref="B19:D19"/>
    <mergeCell ref="U7:V7"/>
    <mergeCell ref="L7:O7"/>
    <mergeCell ref="P7:T7"/>
    <mergeCell ref="F19:H19"/>
    <mergeCell ref="F20:G20"/>
    <mergeCell ref="F2:H2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CC"/>
  </sheetPr>
  <dimension ref="A2:I117"/>
  <sheetViews>
    <sheetView view="pageLayout" zoomScale="71" zoomScaleNormal="70" zoomScaleSheetLayoutView="75" zoomScalePageLayoutView="71" workbookViewId="0" topLeftCell="A1">
      <selection activeCell="C51" sqref="C51"/>
    </sheetView>
  </sheetViews>
  <sheetFormatPr defaultColWidth="9.00390625" defaultRowHeight="12.75"/>
  <cols>
    <col min="1" max="1" width="9.125" style="14" customWidth="1"/>
    <col min="2" max="2" width="18.00390625" style="10" customWidth="1"/>
    <col min="3" max="3" width="51.00390625" style="7" customWidth="1"/>
    <col min="4" max="4" width="17.75390625" style="8" customWidth="1"/>
    <col min="5" max="5" width="13.875" style="8" customWidth="1"/>
    <col min="6" max="6" width="16.375" style="8" customWidth="1"/>
    <col min="7" max="7" width="23.875" style="6" customWidth="1"/>
    <col min="9" max="9" width="12.875" style="0" customWidth="1"/>
  </cols>
  <sheetData>
    <row r="1" ht="15" customHeight="1"/>
    <row r="2" spans="1:7" ht="30">
      <c r="A2" s="286" t="s">
        <v>16</v>
      </c>
      <c r="B2" s="286"/>
      <c r="C2" s="286"/>
      <c r="D2" s="286"/>
      <c r="E2" s="286"/>
      <c r="F2" s="286"/>
      <c r="G2" s="286"/>
    </row>
    <row r="3" ht="15" customHeight="1">
      <c r="A3" s="12"/>
    </row>
    <row r="4" ht="15" customHeight="1">
      <c r="A4" s="13"/>
    </row>
    <row r="5" spans="1:7" ht="15" customHeight="1">
      <c r="A5" s="287" t="s">
        <v>17</v>
      </c>
      <c r="B5" s="288" t="s">
        <v>18</v>
      </c>
      <c r="C5" s="287" t="s">
        <v>45</v>
      </c>
      <c r="D5" s="289" t="s">
        <v>26</v>
      </c>
      <c r="E5" s="290" t="s">
        <v>20</v>
      </c>
      <c r="F5" s="289" t="s">
        <v>21</v>
      </c>
      <c r="G5" s="287" t="s">
        <v>19</v>
      </c>
    </row>
    <row r="6" spans="1:7" ht="15" customHeight="1">
      <c r="A6" s="287"/>
      <c r="B6" s="288"/>
      <c r="C6" s="287"/>
      <c r="D6" s="289"/>
      <c r="E6" s="290"/>
      <c r="F6" s="289"/>
      <c r="G6" s="287"/>
    </row>
    <row r="7" spans="1:7" s="9" customFormat="1" ht="67.5" customHeight="1">
      <c r="A7" s="287"/>
      <c r="B7" s="288"/>
      <c r="C7" s="287"/>
      <c r="D7" s="289"/>
      <c r="E7" s="290"/>
      <c r="F7" s="289"/>
      <c r="G7" s="287"/>
    </row>
    <row r="8" spans="1:7" ht="20.25">
      <c r="A8" s="155"/>
      <c r="B8" s="157"/>
      <c r="C8" s="161" t="s">
        <v>74</v>
      </c>
      <c r="D8" s="155"/>
      <c r="E8" s="157"/>
      <c r="F8" s="155"/>
      <c r="G8" s="155"/>
    </row>
    <row r="9" spans="1:7" s="52" customFormat="1" ht="31.5">
      <c r="A9" s="155">
        <v>1</v>
      </c>
      <c r="B9" s="175" t="s">
        <v>95</v>
      </c>
      <c r="C9" s="170" t="s">
        <v>159</v>
      </c>
      <c r="D9" s="170" t="s">
        <v>78</v>
      </c>
      <c r="E9" s="175" t="s">
        <v>164</v>
      </c>
      <c r="F9" s="164"/>
      <c r="G9" s="155"/>
    </row>
    <row r="10" spans="1:7" s="52" customFormat="1" ht="15.75">
      <c r="A10" s="155">
        <v>2</v>
      </c>
      <c r="B10" s="175" t="s">
        <v>161</v>
      </c>
      <c r="C10" s="179" t="s">
        <v>108</v>
      </c>
      <c r="D10" s="170" t="s">
        <v>78</v>
      </c>
      <c r="E10" s="168" t="s">
        <v>79</v>
      </c>
      <c r="F10" s="164"/>
      <c r="G10" s="155"/>
    </row>
    <row r="11" spans="1:7" s="52" customFormat="1" ht="15.75">
      <c r="A11" s="155">
        <v>3</v>
      </c>
      <c r="B11" s="175" t="s">
        <v>160</v>
      </c>
      <c r="C11" s="179" t="s">
        <v>162</v>
      </c>
      <c r="D11" s="170" t="s">
        <v>78</v>
      </c>
      <c r="E11" s="168" t="s">
        <v>163</v>
      </c>
      <c r="F11" s="164"/>
      <c r="G11" s="155"/>
    </row>
    <row r="12" spans="1:7" s="53" customFormat="1" ht="20.25" customHeight="1">
      <c r="A12" s="155">
        <v>4</v>
      </c>
      <c r="B12" s="175" t="s">
        <v>160</v>
      </c>
      <c r="C12" s="168" t="s">
        <v>166</v>
      </c>
      <c r="D12" s="170" t="s">
        <v>78</v>
      </c>
      <c r="E12" s="170" t="s">
        <v>88</v>
      </c>
      <c r="F12" s="164"/>
      <c r="G12" s="155"/>
    </row>
    <row r="13" spans="1:7" s="53" customFormat="1" ht="31.5">
      <c r="A13" s="155">
        <v>5</v>
      </c>
      <c r="B13" s="175" t="s">
        <v>185</v>
      </c>
      <c r="C13" s="170" t="s">
        <v>186</v>
      </c>
      <c r="D13" s="170" t="s">
        <v>78</v>
      </c>
      <c r="E13" s="170" t="s">
        <v>83</v>
      </c>
      <c r="F13" s="164"/>
      <c r="G13" s="155"/>
    </row>
    <row r="14" spans="1:7" s="53" customFormat="1" ht="31.5">
      <c r="A14" s="170">
        <v>6</v>
      </c>
      <c r="B14" s="169" t="s">
        <v>205</v>
      </c>
      <c r="C14" s="168" t="s">
        <v>206</v>
      </c>
      <c r="D14" s="171" t="s">
        <v>78</v>
      </c>
      <c r="E14" s="170" t="s">
        <v>83</v>
      </c>
      <c r="F14" s="164"/>
      <c r="G14" s="155"/>
    </row>
    <row r="15" spans="1:9" ht="15.75">
      <c r="A15" s="155">
        <v>7</v>
      </c>
      <c r="B15" s="169" t="s">
        <v>207</v>
      </c>
      <c r="C15" s="168" t="s">
        <v>208</v>
      </c>
      <c r="D15" s="171" t="s">
        <v>78</v>
      </c>
      <c r="E15" s="168" t="s">
        <v>79</v>
      </c>
      <c r="F15" s="164"/>
      <c r="G15" s="155"/>
      <c r="I15" s="53"/>
    </row>
    <row r="16" spans="1:9" ht="31.5">
      <c r="A16" s="155">
        <v>8</v>
      </c>
      <c r="B16" s="169" t="s">
        <v>187</v>
      </c>
      <c r="C16" s="168" t="s">
        <v>211</v>
      </c>
      <c r="D16" s="171" t="s">
        <v>78</v>
      </c>
      <c r="E16" s="168" t="s">
        <v>88</v>
      </c>
      <c r="F16" s="164"/>
      <c r="G16" s="155"/>
      <c r="I16" s="53"/>
    </row>
    <row r="17" spans="1:9" ht="15.75">
      <c r="A17" s="155">
        <v>9</v>
      </c>
      <c r="B17" s="169" t="s">
        <v>209</v>
      </c>
      <c r="C17" s="168" t="s">
        <v>92</v>
      </c>
      <c r="D17" s="171" t="s">
        <v>78</v>
      </c>
      <c r="E17" s="168" t="s">
        <v>79</v>
      </c>
      <c r="F17" s="164"/>
      <c r="G17" s="155"/>
      <c r="I17" s="53"/>
    </row>
    <row r="18" spans="1:9" ht="15.75">
      <c r="A18" s="155">
        <v>10</v>
      </c>
      <c r="B18" s="175" t="s">
        <v>209</v>
      </c>
      <c r="C18" s="170" t="s">
        <v>137</v>
      </c>
      <c r="D18" s="170" t="s">
        <v>78</v>
      </c>
      <c r="E18" s="170" t="s">
        <v>96</v>
      </c>
      <c r="F18" s="164"/>
      <c r="G18" s="155"/>
      <c r="I18" s="53"/>
    </row>
    <row r="19" spans="1:9" ht="52.5" customHeight="1">
      <c r="A19" s="155">
        <v>11</v>
      </c>
      <c r="B19" s="175" t="s">
        <v>210</v>
      </c>
      <c r="C19" s="171" t="s">
        <v>321</v>
      </c>
      <c r="D19" s="170" t="s">
        <v>78</v>
      </c>
      <c r="E19" s="170" t="s">
        <v>320</v>
      </c>
      <c r="F19" s="165"/>
      <c r="G19" s="155"/>
      <c r="I19" s="53"/>
    </row>
    <row r="20" spans="1:9" ht="15.75">
      <c r="A20" s="155">
        <v>12</v>
      </c>
      <c r="B20" s="169" t="s">
        <v>210</v>
      </c>
      <c r="C20" s="171" t="s">
        <v>212</v>
      </c>
      <c r="D20" s="171" t="s">
        <v>78</v>
      </c>
      <c r="E20" s="168" t="s">
        <v>213</v>
      </c>
      <c r="F20" s="165"/>
      <c r="G20" s="155"/>
      <c r="I20" s="53"/>
    </row>
    <row r="21" spans="1:7" s="11" customFormat="1" ht="47.25">
      <c r="A21" s="155">
        <v>13</v>
      </c>
      <c r="B21" s="175" t="s">
        <v>214</v>
      </c>
      <c r="C21" s="170" t="s">
        <v>215</v>
      </c>
      <c r="D21" s="170" t="s">
        <v>78</v>
      </c>
      <c r="E21" s="170" t="s">
        <v>320</v>
      </c>
      <c r="F21" s="164"/>
      <c r="G21" s="155"/>
    </row>
    <row r="22" spans="1:7" s="11" customFormat="1" ht="31.5">
      <c r="A22" s="155">
        <v>14</v>
      </c>
      <c r="B22" s="175" t="s">
        <v>232</v>
      </c>
      <c r="C22" s="170" t="s">
        <v>233</v>
      </c>
      <c r="D22" s="170" t="s">
        <v>78</v>
      </c>
      <c r="E22" s="170" t="s">
        <v>83</v>
      </c>
      <c r="F22" s="164"/>
      <c r="G22" s="155"/>
    </row>
    <row r="23" spans="1:7" s="11" customFormat="1" ht="15.75">
      <c r="A23" s="155">
        <v>15</v>
      </c>
      <c r="B23" s="175" t="s">
        <v>234</v>
      </c>
      <c r="C23" s="170" t="s">
        <v>235</v>
      </c>
      <c r="D23" s="170" t="s">
        <v>78</v>
      </c>
      <c r="E23" s="171" t="s">
        <v>118</v>
      </c>
      <c r="F23" s="164"/>
      <c r="G23" s="155"/>
    </row>
    <row r="24" spans="1:7" s="11" customFormat="1" ht="15.75">
      <c r="A24" s="170">
        <v>14</v>
      </c>
      <c r="B24" s="175" t="s">
        <v>113</v>
      </c>
      <c r="C24" s="170" t="s">
        <v>236</v>
      </c>
      <c r="D24" s="170" t="s">
        <v>78</v>
      </c>
      <c r="E24" s="175" t="s">
        <v>98</v>
      </c>
      <c r="F24" s="164"/>
      <c r="G24" s="155"/>
    </row>
    <row r="25" spans="1:7" s="11" customFormat="1" ht="15.75">
      <c r="A25" s="155">
        <v>15</v>
      </c>
      <c r="B25" s="175" t="s">
        <v>257</v>
      </c>
      <c r="C25" s="194" t="s">
        <v>258</v>
      </c>
      <c r="D25" s="170" t="s">
        <v>78</v>
      </c>
      <c r="E25" s="171" t="s">
        <v>79</v>
      </c>
      <c r="F25" s="164"/>
      <c r="G25" s="155"/>
    </row>
    <row r="26" spans="1:7" s="11" customFormat="1" ht="31.5">
      <c r="A26" s="155">
        <v>16</v>
      </c>
      <c r="B26" s="175" t="s">
        <v>257</v>
      </c>
      <c r="C26" s="194" t="s">
        <v>259</v>
      </c>
      <c r="D26" s="171" t="s">
        <v>78</v>
      </c>
      <c r="E26" s="168" t="s">
        <v>83</v>
      </c>
      <c r="F26" s="164"/>
      <c r="G26" s="155"/>
    </row>
    <row r="27" spans="1:7" s="11" customFormat="1" ht="15.75">
      <c r="A27" s="155">
        <v>17</v>
      </c>
      <c r="B27" s="175" t="s">
        <v>275</v>
      </c>
      <c r="C27" s="194" t="s">
        <v>276</v>
      </c>
      <c r="D27" s="171" t="s">
        <v>78</v>
      </c>
      <c r="E27" s="168" t="s">
        <v>213</v>
      </c>
      <c r="F27" s="164"/>
      <c r="G27" s="155"/>
    </row>
    <row r="28" spans="1:7" s="11" customFormat="1" ht="15.75">
      <c r="A28" s="155">
        <v>18</v>
      </c>
      <c r="B28" s="175" t="s">
        <v>260</v>
      </c>
      <c r="C28" s="179" t="s">
        <v>277</v>
      </c>
      <c r="D28" s="170" t="s">
        <v>78</v>
      </c>
      <c r="E28" s="168" t="s">
        <v>118</v>
      </c>
      <c r="F28" s="164"/>
      <c r="G28" s="155"/>
    </row>
    <row r="29" spans="1:7" ht="24" customHeight="1">
      <c r="A29" s="170">
        <v>19</v>
      </c>
      <c r="B29" s="175" t="s">
        <v>273</v>
      </c>
      <c r="C29" s="170" t="s">
        <v>274</v>
      </c>
      <c r="D29" s="170" t="s">
        <v>78</v>
      </c>
      <c r="E29" s="175" t="s">
        <v>213</v>
      </c>
      <c r="F29" s="164"/>
      <c r="G29" s="155"/>
    </row>
    <row r="30" spans="1:7" ht="31.5">
      <c r="A30" s="155">
        <v>20</v>
      </c>
      <c r="B30" s="175" t="s">
        <v>297</v>
      </c>
      <c r="C30" s="170" t="s">
        <v>298</v>
      </c>
      <c r="D30" s="170" t="s">
        <v>78</v>
      </c>
      <c r="E30" s="168" t="s">
        <v>83</v>
      </c>
      <c r="F30" s="164"/>
      <c r="G30" s="155"/>
    </row>
    <row r="31" spans="1:7" ht="15.75">
      <c r="A31" s="155"/>
      <c r="B31" s="175"/>
      <c r="C31" s="170"/>
      <c r="D31" s="170"/>
      <c r="E31" s="168"/>
      <c r="F31" s="164"/>
      <c r="G31" s="155"/>
    </row>
    <row r="32" spans="1:7" ht="20.25">
      <c r="A32" s="155"/>
      <c r="B32" s="175"/>
      <c r="C32" s="172" t="s">
        <v>123</v>
      </c>
      <c r="D32" s="170"/>
      <c r="E32" s="175"/>
      <c r="F32" s="164"/>
      <c r="G32" s="155"/>
    </row>
    <row r="33" spans="1:7" ht="47.25">
      <c r="A33" s="155">
        <v>1</v>
      </c>
      <c r="B33" s="175" t="s">
        <v>309</v>
      </c>
      <c r="C33" s="192" t="s">
        <v>311</v>
      </c>
      <c r="D33" s="170" t="s">
        <v>312</v>
      </c>
      <c r="E33" s="175" t="s">
        <v>313</v>
      </c>
      <c r="F33" s="164"/>
      <c r="G33" s="155"/>
    </row>
    <row r="34" spans="1:7" ht="15.75">
      <c r="A34" s="155"/>
      <c r="B34" s="175"/>
      <c r="C34" s="177"/>
      <c r="D34" s="170"/>
      <c r="E34" s="171"/>
      <c r="F34" s="155"/>
      <c r="G34" s="155"/>
    </row>
    <row r="35" spans="1:8" ht="20.25">
      <c r="A35" s="155"/>
      <c r="B35" s="156"/>
      <c r="C35" s="161" t="s">
        <v>268</v>
      </c>
      <c r="D35" s="155"/>
      <c r="E35" s="155"/>
      <c r="F35" s="155"/>
      <c r="G35" s="155"/>
      <c r="H35" s="52"/>
    </row>
    <row r="36" spans="1:8" ht="31.5">
      <c r="A36" s="155">
        <v>1</v>
      </c>
      <c r="B36" s="178" t="s">
        <v>156</v>
      </c>
      <c r="C36" s="170" t="s">
        <v>84</v>
      </c>
      <c r="D36" s="170" t="s">
        <v>157</v>
      </c>
      <c r="E36" s="170" t="s">
        <v>109</v>
      </c>
      <c r="F36" s="170" t="s">
        <v>158</v>
      </c>
      <c r="G36" s="155"/>
      <c r="H36" s="52"/>
    </row>
    <row r="37" spans="1:8" ht="31.5">
      <c r="A37" s="155">
        <v>2</v>
      </c>
      <c r="B37" s="178" t="s">
        <v>156</v>
      </c>
      <c r="C37" s="170" t="s">
        <v>84</v>
      </c>
      <c r="D37" s="170" t="s">
        <v>120</v>
      </c>
      <c r="E37" s="170" t="s">
        <v>97</v>
      </c>
      <c r="F37" s="170" t="s">
        <v>93</v>
      </c>
      <c r="G37" s="155"/>
      <c r="H37" s="52"/>
    </row>
    <row r="38" spans="1:8" ht="31.5">
      <c r="A38" s="155">
        <v>3</v>
      </c>
      <c r="B38" s="178" t="s">
        <v>269</v>
      </c>
      <c r="C38" s="170" t="s">
        <v>270</v>
      </c>
      <c r="D38" s="170" t="s">
        <v>271</v>
      </c>
      <c r="E38" s="170" t="s">
        <v>193</v>
      </c>
      <c r="F38" s="170" t="s">
        <v>204</v>
      </c>
      <c r="G38" s="155"/>
      <c r="H38" s="52"/>
    </row>
    <row r="39" spans="1:8" ht="31.5">
      <c r="A39" s="155">
        <v>4</v>
      </c>
      <c r="B39" s="178" t="s">
        <v>269</v>
      </c>
      <c r="C39" s="170" t="s">
        <v>270</v>
      </c>
      <c r="D39" s="170" t="s">
        <v>272</v>
      </c>
      <c r="E39" s="170" t="s">
        <v>203</v>
      </c>
      <c r="F39" s="170" t="s">
        <v>80</v>
      </c>
      <c r="G39" s="155"/>
      <c r="H39" s="52"/>
    </row>
    <row r="40" spans="1:8" ht="31.5">
      <c r="A40" s="155">
        <v>5</v>
      </c>
      <c r="B40" s="178" t="s">
        <v>266</v>
      </c>
      <c r="C40" s="170" t="s">
        <v>270</v>
      </c>
      <c r="D40" s="170" t="s">
        <v>120</v>
      </c>
      <c r="E40" s="170" t="s">
        <v>97</v>
      </c>
      <c r="F40" s="170" t="s">
        <v>93</v>
      </c>
      <c r="G40" s="155"/>
      <c r="H40" s="52"/>
    </row>
    <row r="41" spans="1:8" ht="78.75">
      <c r="A41" s="155">
        <v>6</v>
      </c>
      <c r="B41" s="178" t="s">
        <v>304</v>
      </c>
      <c r="C41" s="170" t="s">
        <v>307</v>
      </c>
      <c r="D41" s="170" t="s">
        <v>78</v>
      </c>
      <c r="E41" s="170" t="s">
        <v>305</v>
      </c>
      <c r="F41" s="170" t="s">
        <v>306</v>
      </c>
      <c r="G41" s="170"/>
      <c r="H41" s="52"/>
    </row>
    <row r="42" spans="1:8" ht="78.75">
      <c r="A42" s="155">
        <v>7</v>
      </c>
      <c r="B42" s="178" t="s">
        <v>308</v>
      </c>
      <c r="C42" s="170" t="s">
        <v>307</v>
      </c>
      <c r="D42" s="170" t="s">
        <v>78</v>
      </c>
      <c r="E42" s="170" t="s">
        <v>305</v>
      </c>
      <c r="F42" s="170" t="s">
        <v>306</v>
      </c>
      <c r="G42" s="170"/>
      <c r="H42" s="52"/>
    </row>
    <row r="43" spans="1:8" ht="31.5">
      <c r="A43" s="155">
        <v>5</v>
      </c>
      <c r="B43" s="178" t="s">
        <v>309</v>
      </c>
      <c r="C43" s="170" t="s">
        <v>310</v>
      </c>
      <c r="D43" s="170" t="s">
        <v>111</v>
      </c>
      <c r="E43" s="170">
        <v>11</v>
      </c>
      <c r="F43" s="170" t="s">
        <v>224</v>
      </c>
      <c r="G43" s="170"/>
      <c r="H43" s="52"/>
    </row>
    <row r="44" spans="1:8" ht="31.5">
      <c r="A44" s="155">
        <v>6</v>
      </c>
      <c r="B44" s="178" t="s">
        <v>314</v>
      </c>
      <c r="C44" s="170" t="s">
        <v>122</v>
      </c>
      <c r="D44" s="170" t="s">
        <v>315</v>
      </c>
      <c r="E44" s="170" t="s">
        <v>316</v>
      </c>
      <c r="F44" s="170" t="s">
        <v>204</v>
      </c>
      <c r="G44" s="155"/>
      <c r="H44" s="52"/>
    </row>
    <row r="45" spans="1:8" ht="31.5">
      <c r="A45" s="155">
        <v>7</v>
      </c>
      <c r="B45" s="178" t="s">
        <v>317</v>
      </c>
      <c r="C45" s="170" t="s">
        <v>122</v>
      </c>
      <c r="D45" s="170" t="s">
        <v>318</v>
      </c>
      <c r="E45" s="170" t="s">
        <v>319</v>
      </c>
      <c r="F45" s="170" t="s">
        <v>93</v>
      </c>
      <c r="G45" s="170"/>
      <c r="H45" s="52"/>
    </row>
    <row r="46" spans="1:8" ht="15.75">
      <c r="A46" s="155"/>
      <c r="B46" s="156"/>
      <c r="C46" s="170"/>
      <c r="D46" s="170"/>
      <c r="E46" s="170"/>
      <c r="F46" s="170"/>
      <c r="G46" s="170"/>
      <c r="H46" s="52"/>
    </row>
    <row r="47" spans="1:8" ht="20.25">
      <c r="A47" s="155"/>
      <c r="B47" s="156"/>
      <c r="C47" s="161" t="s">
        <v>75</v>
      </c>
      <c r="D47" s="155"/>
      <c r="E47" s="155"/>
      <c r="F47" s="155"/>
      <c r="G47" s="155"/>
      <c r="H47" s="52"/>
    </row>
    <row r="48" spans="1:8" ht="47.25">
      <c r="A48" s="155">
        <v>1</v>
      </c>
      <c r="B48" s="178" t="s">
        <v>99</v>
      </c>
      <c r="C48" s="170" t="s">
        <v>325</v>
      </c>
      <c r="D48" s="170" t="s">
        <v>81</v>
      </c>
      <c r="E48" s="170" t="s">
        <v>112</v>
      </c>
      <c r="F48" s="170" t="s">
        <v>85</v>
      </c>
      <c r="G48" s="155"/>
      <c r="H48" s="52"/>
    </row>
    <row r="49" spans="1:8" ht="47.25">
      <c r="A49" s="155">
        <v>2</v>
      </c>
      <c r="B49" s="178" t="s">
        <v>167</v>
      </c>
      <c r="C49" s="170" t="s">
        <v>324</v>
      </c>
      <c r="D49" s="170" t="s">
        <v>101</v>
      </c>
      <c r="E49" s="170" t="s">
        <v>100</v>
      </c>
      <c r="F49" s="170" t="s">
        <v>80</v>
      </c>
      <c r="G49" s="155"/>
      <c r="H49" s="52"/>
    </row>
    <row r="50" spans="1:8" ht="47.25">
      <c r="A50" s="170">
        <v>3</v>
      </c>
      <c r="B50" s="178" t="s">
        <v>173</v>
      </c>
      <c r="C50" s="170" t="s">
        <v>322</v>
      </c>
      <c r="D50" s="170" t="s">
        <v>174</v>
      </c>
      <c r="E50" s="170" t="s">
        <v>175</v>
      </c>
      <c r="F50" s="170" t="s">
        <v>93</v>
      </c>
      <c r="G50" s="155"/>
      <c r="H50" s="52"/>
    </row>
    <row r="51" spans="1:8" ht="47.25">
      <c r="A51" s="170">
        <v>4</v>
      </c>
      <c r="B51" s="156" t="s">
        <v>266</v>
      </c>
      <c r="C51" s="155" t="s">
        <v>104</v>
      </c>
      <c r="D51" s="155" t="s">
        <v>267</v>
      </c>
      <c r="E51" s="155" t="s">
        <v>103</v>
      </c>
      <c r="F51" s="155" t="s">
        <v>89</v>
      </c>
      <c r="G51" s="155"/>
      <c r="H51" s="52"/>
    </row>
    <row r="52" spans="1:8" ht="15.75">
      <c r="A52" s="180"/>
      <c r="B52" s="166"/>
      <c r="C52" s="164"/>
      <c r="D52" s="164"/>
      <c r="E52" s="164"/>
      <c r="F52" s="164"/>
      <c r="G52" s="155"/>
      <c r="H52" s="52"/>
    </row>
    <row r="53" spans="1:8" ht="20.25">
      <c r="A53" s="155"/>
      <c r="B53" s="166"/>
      <c r="C53" s="160" t="s">
        <v>168</v>
      </c>
      <c r="D53" s="164"/>
      <c r="E53" s="164"/>
      <c r="F53" s="164"/>
      <c r="G53" s="155"/>
      <c r="H53" s="52"/>
    </row>
    <row r="54" spans="1:8" ht="34.5" customHeight="1">
      <c r="A54" s="155">
        <v>1</v>
      </c>
      <c r="B54" s="178" t="s">
        <v>169</v>
      </c>
      <c r="C54" s="170" t="s">
        <v>323</v>
      </c>
      <c r="D54" s="170" t="s">
        <v>171</v>
      </c>
      <c r="E54" s="170" t="s">
        <v>170</v>
      </c>
      <c r="F54" s="170" t="s">
        <v>172</v>
      </c>
      <c r="G54" s="155"/>
      <c r="H54" s="52"/>
    </row>
    <row r="55" spans="1:8" ht="20.25">
      <c r="A55" s="181"/>
      <c r="B55" s="182"/>
      <c r="D55" s="183"/>
      <c r="E55" s="183"/>
      <c r="F55" s="183"/>
      <c r="G55" s="181"/>
      <c r="H55" s="52"/>
    </row>
    <row r="56" spans="1:7" ht="20.25">
      <c r="A56" s="17"/>
      <c r="B56" s="158"/>
      <c r="C56" s="160" t="s">
        <v>76</v>
      </c>
      <c r="D56" s="159"/>
      <c r="E56" s="159"/>
      <c r="F56" s="159"/>
      <c r="G56" s="17"/>
    </row>
    <row r="57" spans="1:7" ht="15.75">
      <c r="A57" s="159">
        <v>1</v>
      </c>
      <c r="B57" s="178" t="s">
        <v>176</v>
      </c>
      <c r="C57" s="170" t="s">
        <v>196</v>
      </c>
      <c r="D57" s="170" t="s">
        <v>177</v>
      </c>
      <c r="E57" s="168" t="s">
        <v>178</v>
      </c>
      <c r="F57" s="170" t="s">
        <v>93</v>
      </c>
      <c r="G57" s="17"/>
    </row>
    <row r="58" spans="1:7" ht="15.75">
      <c r="A58" s="159">
        <v>2</v>
      </c>
      <c r="B58" s="178" t="s">
        <v>176</v>
      </c>
      <c r="C58" s="170" t="s">
        <v>196</v>
      </c>
      <c r="D58" s="170" t="s">
        <v>179</v>
      </c>
      <c r="E58" s="168" t="s">
        <v>180</v>
      </c>
      <c r="F58" s="170" t="s">
        <v>181</v>
      </c>
      <c r="G58" s="17"/>
    </row>
    <row r="59" spans="1:7" ht="15.75">
      <c r="A59" s="159">
        <v>3</v>
      </c>
      <c r="B59" s="178" t="s">
        <v>182</v>
      </c>
      <c r="C59" s="170" t="s">
        <v>197</v>
      </c>
      <c r="D59" s="170" t="s">
        <v>165</v>
      </c>
      <c r="E59" s="168" t="s">
        <v>97</v>
      </c>
      <c r="F59" s="170" t="s">
        <v>93</v>
      </c>
      <c r="G59" s="17"/>
    </row>
    <row r="60" spans="1:7" ht="15.75">
      <c r="A60" s="159">
        <v>4</v>
      </c>
      <c r="B60" s="178" t="s">
        <v>182</v>
      </c>
      <c r="C60" s="170" t="s">
        <v>197</v>
      </c>
      <c r="D60" s="170" t="s">
        <v>183</v>
      </c>
      <c r="E60" s="168" t="s">
        <v>109</v>
      </c>
      <c r="F60" s="170" t="s">
        <v>93</v>
      </c>
      <c r="G60" s="17"/>
    </row>
    <row r="61" spans="1:7" ht="31.5">
      <c r="A61" s="159">
        <v>5</v>
      </c>
      <c r="B61" s="178" t="s">
        <v>182</v>
      </c>
      <c r="C61" s="168" t="s">
        <v>114</v>
      </c>
      <c r="D61" s="168" t="s">
        <v>184</v>
      </c>
      <c r="E61" s="171" t="s">
        <v>121</v>
      </c>
      <c r="F61" s="171" t="s">
        <v>80</v>
      </c>
      <c r="G61" s="17"/>
    </row>
    <row r="62" spans="1:7" ht="31.5">
      <c r="A62" s="159">
        <v>6</v>
      </c>
      <c r="B62" s="169" t="s">
        <v>187</v>
      </c>
      <c r="C62" s="168" t="s">
        <v>114</v>
      </c>
      <c r="D62" s="168" t="s">
        <v>188</v>
      </c>
      <c r="E62" s="171" t="s">
        <v>86</v>
      </c>
      <c r="F62" s="171" t="s">
        <v>115</v>
      </c>
      <c r="G62" s="167"/>
    </row>
    <row r="63" spans="1:7" ht="31.5">
      <c r="A63" s="159">
        <v>7</v>
      </c>
      <c r="B63" s="169" t="s">
        <v>187</v>
      </c>
      <c r="C63" s="168" t="s">
        <v>189</v>
      </c>
      <c r="D63" s="168" t="s">
        <v>190</v>
      </c>
      <c r="E63" s="171" t="s">
        <v>191</v>
      </c>
      <c r="F63" s="171" t="s">
        <v>115</v>
      </c>
      <c r="G63" s="167"/>
    </row>
    <row r="64" spans="1:7" ht="31.5">
      <c r="A64" s="159">
        <v>8</v>
      </c>
      <c r="B64" s="169" t="s">
        <v>187</v>
      </c>
      <c r="C64" s="168" t="s">
        <v>189</v>
      </c>
      <c r="D64" s="168" t="s">
        <v>110</v>
      </c>
      <c r="E64" s="171" t="s">
        <v>193</v>
      </c>
      <c r="F64" s="171" t="s">
        <v>80</v>
      </c>
      <c r="G64" s="167"/>
    </row>
    <row r="65" spans="1:7" ht="31.5">
      <c r="A65" s="159">
        <v>9</v>
      </c>
      <c r="B65" s="169" t="s">
        <v>192</v>
      </c>
      <c r="C65" s="168" t="s">
        <v>189</v>
      </c>
      <c r="D65" s="168" t="s">
        <v>194</v>
      </c>
      <c r="E65" s="171" t="s">
        <v>195</v>
      </c>
      <c r="F65" s="171" t="s">
        <v>80</v>
      </c>
      <c r="G65" s="167"/>
    </row>
    <row r="66" spans="1:7" ht="15.75">
      <c r="A66" s="159">
        <v>10</v>
      </c>
      <c r="B66" s="169" t="s">
        <v>278</v>
      </c>
      <c r="C66" s="191" t="s">
        <v>217</v>
      </c>
      <c r="D66" s="168" t="s">
        <v>228</v>
      </c>
      <c r="E66" s="171" t="s">
        <v>86</v>
      </c>
      <c r="F66" s="171"/>
      <c r="G66" s="167"/>
    </row>
    <row r="67" spans="1:7" ht="15.75">
      <c r="A67" s="171">
        <v>11</v>
      </c>
      <c r="B67" s="169" t="s">
        <v>198</v>
      </c>
      <c r="C67" s="191" t="s">
        <v>199</v>
      </c>
      <c r="D67" s="168" t="s">
        <v>110</v>
      </c>
      <c r="E67" s="171" t="s">
        <v>193</v>
      </c>
      <c r="F67" s="171" t="s">
        <v>80</v>
      </c>
      <c r="G67" s="167"/>
    </row>
    <row r="68" spans="1:7" ht="15.75">
      <c r="A68" s="171">
        <v>12</v>
      </c>
      <c r="B68" s="169" t="s">
        <v>200</v>
      </c>
      <c r="C68" s="191" t="s">
        <v>201</v>
      </c>
      <c r="D68" s="168" t="s">
        <v>179</v>
      </c>
      <c r="E68" s="171" t="s">
        <v>203</v>
      </c>
      <c r="F68" s="171" t="s">
        <v>89</v>
      </c>
      <c r="G68" s="167"/>
    </row>
    <row r="69" spans="1:7" ht="15.75">
      <c r="A69" s="171">
        <v>13</v>
      </c>
      <c r="B69" s="169" t="s">
        <v>200</v>
      </c>
      <c r="C69" s="191" t="s">
        <v>216</v>
      </c>
      <c r="D69" s="168" t="s">
        <v>120</v>
      </c>
      <c r="E69" s="171" t="s">
        <v>202</v>
      </c>
      <c r="F69" s="171" t="s">
        <v>204</v>
      </c>
      <c r="G69" s="167"/>
    </row>
    <row r="70" spans="1:7" ht="15.75">
      <c r="A70" s="159">
        <v>14</v>
      </c>
      <c r="B70" s="169" t="s">
        <v>107</v>
      </c>
      <c r="C70" s="191" t="s">
        <v>218</v>
      </c>
      <c r="D70" s="168" t="s">
        <v>225</v>
      </c>
      <c r="E70" s="171" t="s">
        <v>121</v>
      </c>
      <c r="F70" s="171" t="s">
        <v>93</v>
      </c>
      <c r="G70" s="167"/>
    </row>
    <row r="71" spans="1:7" ht="15.75">
      <c r="A71" s="159">
        <v>15</v>
      </c>
      <c r="B71" s="169" t="s">
        <v>220</v>
      </c>
      <c r="C71" s="191" t="s">
        <v>219</v>
      </c>
      <c r="D71" s="168" t="s">
        <v>226</v>
      </c>
      <c r="E71" s="171" t="s">
        <v>227</v>
      </c>
      <c r="F71" s="171" t="s">
        <v>115</v>
      </c>
      <c r="G71" s="167"/>
    </row>
    <row r="72" spans="1:7" ht="15.75">
      <c r="A72" s="159">
        <v>16</v>
      </c>
      <c r="B72" s="169" t="s">
        <v>221</v>
      </c>
      <c r="C72" s="191" t="s">
        <v>222</v>
      </c>
      <c r="D72" s="168" t="s">
        <v>223</v>
      </c>
      <c r="E72" s="171" t="s">
        <v>195</v>
      </c>
      <c r="F72" s="171" t="s">
        <v>224</v>
      </c>
      <c r="G72" s="167"/>
    </row>
    <row r="73" spans="1:7" ht="15.75">
      <c r="A73" s="159">
        <v>17</v>
      </c>
      <c r="B73" s="10" t="s">
        <v>229</v>
      </c>
      <c r="C73" s="195" t="s">
        <v>230</v>
      </c>
      <c r="D73" s="159" t="s">
        <v>231</v>
      </c>
      <c r="E73" s="159" t="s">
        <v>191</v>
      </c>
      <c r="F73" s="159" t="s">
        <v>224</v>
      </c>
      <c r="G73" s="167"/>
    </row>
    <row r="74" spans="1:7" ht="31.5">
      <c r="A74" s="171">
        <v>18</v>
      </c>
      <c r="B74" s="169" t="s">
        <v>237</v>
      </c>
      <c r="C74" s="191" t="s">
        <v>239</v>
      </c>
      <c r="D74" s="168" t="s">
        <v>111</v>
      </c>
      <c r="E74" s="171" t="s">
        <v>238</v>
      </c>
      <c r="F74" s="171" t="s">
        <v>93</v>
      </c>
      <c r="G74" s="167"/>
    </row>
    <row r="75" spans="1:7" ht="47.25">
      <c r="A75" s="159">
        <v>19</v>
      </c>
      <c r="B75" s="169" t="s">
        <v>240</v>
      </c>
      <c r="C75" s="192" t="s">
        <v>245</v>
      </c>
      <c r="D75" s="168" t="s">
        <v>241</v>
      </c>
      <c r="E75" s="171" t="s">
        <v>202</v>
      </c>
      <c r="F75" s="171" t="s">
        <v>89</v>
      </c>
      <c r="G75" s="167"/>
    </row>
    <row r="76" spans="1:7" ht="31.5">
      <c r="A76" s="159">
        <v>20</v>
      </c>
      <c r="B76" s="169" t="s">
        <v>248</v>
      </c>
      <c r="C76" s="192" t="s">
        <v>249</v>
      </c>
      <c r="D76" s="168" t="s">
        <v>106</v>
      </c>
      <c r="E76" s="171" t="s">
        <v>262</v>
      </c>
      <c r="F76" s="171" t="s">
        <v>250</v>
      </c>
      <c r="G76" s="167"/>
    </row>
    <row r="77" spans="1:7" ht="47.25">
      <c r="A77" s="159">
        <v>21</v>
      </c>
      <c r="B77" s="169" t="s">
        <v>242</v>
      </c>
      <c r="C77" s="192" t="s">
        <v>244</v>
      </c>
      <c r="D77" s="168" t="s">
        <v>241</v>
      </c>
      <c r="E77" s="171" t="s">
        <v>243</v>
      </c>
      <c r="F77" s="171" t="s">
        <v>85</v>
      </c>
      <c r="G77" s="167"/>
    </row>
    <row r="78" spans="1:7" ht="47.25">
      <c r="A78" s="159">
        <v>22</v>
      </c>
      <c r="B78" s="169" t="s">
        <v>242</v>
      </c>
      <c r="C78" s="192" t="s">
        <v>246</v>
      </c>
      <c r="D78" s="168" t="s">
        <v>241</v>
      </c>
      <c r="E78" s="171" t="s">
        <v>247</v>
      </c>
      <c r="F78" s="171" t="s">
        <v>80</v>
      </c>
      <c r="G78" s="167"/>
    </row>
    <row r="79" spans="1:7" ht="31.5">
      <c r="A79" s="159">
        <v>23</v>
      </c>
      <c r="B79" s="169" t="s">
        <v>251</v>
      </c>
      <c r="C79" s="192" t="s">
        <v>252</v>
      </c>
      <c r="D79" s="168" t="s">
        <v>253</v>
      </c>
      <c r="E79" s="171" t="s">
        <v>255</v>
      </c>
      <c r="F79" s="171" t="s">
        <v>254</v>
      </c>
      <c r="G79" s="167"/>
    </row>
    <row r="80" spans="1:7" ht="31.5">
      <c r="A80" s="159">
        <v>24</v>
      </c>
      <c r="B80" s="169" t="s">
        <v>264</v>
      </c>
      <c r="C80" s="192" t="s">
        <v>249</v>
      </c>
      <c r="D80" s="168" t="s">
        <v>265</v>
      </c>
      <c r="E80" s="171" t="s">
        <v>263</v>
      </c>
      <c r="F80" s="171" t="s">
        <v>261</v>
      </c>
      <c r="G80" s="167"/>
    </row>
    <row r="81" spans="1:7" ht="15.75">
      <c r="A81" s="159">
        <v>25</v>
      </c>
      <c r="B81" s="158" t="s">
        <v>119</v>
      </c>
      <c r="C81" s="195" t="s">
        <v>296</v>
      </c>
      <c r="D81" s="159" t="s">
        <v>102</v>
      </c>
      <c r="E81" s="159" t="s">
        <v>279</v>
      </c>
      <c r="F81" s="159" t="s">
        <v>89</v>
      </c>
      <c r="G81" s="167"/>
    </row>
    <row r="82" spans="1:7" ht="15.75">
      <c r="A82" s="159"/>
      <c r="B82" s="158"/>
      <c r="C82" s="195"/>
      <c r="D82" s="159"/>
      <c r="E82" s="159"/>
      <c r="F82" s="159"/>
      <c r="G82" s="167"/>
    </row>
    <row r="83" spans="1:7" ht="20.25">
      <c r="A83" s="17"/>
      <c r="B83" s="158"/>
      <c r="C83" s="160" t="s">
        <v>82</v>
      </c>
      <c r="D83" s="159"/>
      <c r="E83" s="159"/>
      <c r="F83" s="159"/>
      <c r="G83" s="193"/>
    </row>
    <row r="84" spans="1:7" ht="47.25">
      <c r="A84" s="17">
        <v>1</v>
      </c>
      <c r="B84" s="169" t="s">
        <v>256</v>
      </c>
      <c r="C84" s="168" t="s">
        <v>116</v>
      </c>
      <c r="D84" s="168" t="s">
        <v>117</v>
      </c>
      <c r="E84" s="168" t="s">
        <v>281</v>
      </c>
      <c r="F84" s="171" t="s">
        <v>283</v>
      </c>
      <c r="G84" s="176"/>
    </row>
    <row r="85" spans="1:7" ht="31.5">
      <c r="A85" s="171">
        <v>2</v>
      </c>
      <c r="B85" s="169">
        <v>43192</v>
      </c>
      <c r="C85" s="168" t="s">
        <v>94</v>
      </c>
      <c r="D85" s="168" t="s">
        <v>90</v>
      </c>
      <c r="E85" s="168" t="s">
        <v>280</v>
      </c>
      <c r="F85" s="171" t="s">
        <v>283</v>
      </c>
      <c r="G85" s="17"/>
    </row>
    <row r="86" spans="1:7" ht="47.25">
      <c r="A86" s="171">
        <v>3</v>
      </c>
      <c r="B86" s="169">
        <v>43192</v>
      </c>
      <c r="C86" s="168" t="s">
        <v>94</v>
      </c>
      <c r="D86" s="168" t="s">
        <v>90</v>
      </c>
      <c r="E86" s="168" t="s">
        <v>282</v>
      </c>
      <c r="F86" s="171" t="s">
        <v>283</v>
      </c>
      <c r="G86" s="17"/>
    </row>
    <row r="87" spans="1:7" ht="15.75">
      <c r="A87" s="159"/>
      <c r="B87" s="158"/>
      <c r="C87" s="163"/>
      <c r="D87" s="162"/>
      <c r="E87" s="159"/>
      <c r="F87" s="159"/>
      <c r="G87" s="17"/>
    </row>
    <row r="88" spans="1:7" ht="20.25">
      <c r="A88" s="17"/>
      <c r="B88" s="158"/>
      <c r="C88" s="160" t="s">
        <v>91</v>
      </c>
      <c r="D88" s="159"/>
      <c r="E88" s="159"/>
      <c r="F88" s="159"/>
      <c r="G88" s="17"/>
    </row>
    <row r="89" spans="1:7" ht="31.5">
      <c r="A89" s="17">
        <v>1</v>
      </c>
      <c r="B89" s="169" t="s">
        <v>9</v>
      </c>
      <c r="C89" s="168" t="s">
        <v>284</v>
      </c>
      <c r="D89" s="171" t="s">
        <v>78</v>
      </c>
      <c r="E89" s="171" t="s">
        <v>87</v>
      </c>
      <c r="F89" s="159"/>
      <c r="G89" s="17"/>
    </row>
    <row r="90" spans="1:7" ht="31.5">
      <c r="A90" s="17">
        <v>2</v>
      </c>
      <c r="B90" s="169" t="s">
        <v>9</v>
      </c>
      <c r="C90" s="168" t="s">
        <v>285</v>
      </c>
      <c r="D90" s="171" t="s">
        <v>78</v>
      </c>
      <c r="E90" s="171" t="s">
        <v>87</v>
      </c>
      <c r="F90" s="159"/>
      <c r="G90" s="17"/>
    </row>
    <row r="91" spans="1:7" ht="31.5">
      <c r="A91" s="17">
        <v>3</v>
      </c>
      <c r="B91" s="169" t="s">
        <v>9</v>
      </c>
      <c r="C91" s="168" t="s">
        <v>286</v>
      </c>
      <c r="D91" s="171" t="s">
        <v>78</v>
      </c>
      <c r="E91" s="171" t="s">
        <v>87</v>
      </c>
      <c r="F91" s="159"/>
      <c r="G91" s="17"/>
    </row>
    <row r="92" spans="1:7" ht="31.5">
      <c r="A92" s="17">
        <v>4</v>
      </c>
      <c r="B92" s="169" t="s">
        <v>9</v>
      </c>
      <c r="C92" s="168" t="s">
        <v>287</v>
      </c>
      <c r="D92" s="171" t="s">
        <v>78</v>
      </c>
      <c r="E92" s="171" t="s">
        <v>87</v>
      </c>
      <c r="F92" s="159"/>
      <c r="G92" s="17"/>
    </row>
    <row r="93" spans="1:7" ht="31.5">
      <c r="A93" s="176">
        <v>5</v>
      </c>
      <c r="B93" s="169" t="s">
        <v>9</v>
      </c>
      <c r="C93" s="168" t="s">
        <v>288</v>
      </c>
      <c r="D93" s="171" t="s">
        <v>78</v>
      </c>
      <c r="E93" s="171" t="s">
        <v>87</v>
      </c>
      <c r="F93" s="159"/>
      <c r="G93" s="17"/>
    </row>
    <row r="94" spans="1:7" ht="31.5">
      <c r="A94" s="176">
        <v>6</v>
      </c>
      <c r="B94" s="169" t="s">
        <v>9</v>
      </c>
      <c r="C94" s="168" t="s">
        <v>136</v>
      </c>
      <c r="D94" s="171" t="s">
        <v>78</v>
      </c>
      <c r="E94" s="171" t="s">
        <v>87</v>
      </c>
      <c r="F94" s="159"/>
      <c r="G94" s="17"/>
    </row>
    <row r="95" spans="1:7" ht="31.5">
      <c r="A95" s="17">
        <v>7</v>
      </c>
      <c r="B95" s="169" t="s">
        <v>9</v>
      </c>
      <c r="C95" s="168" t="s">
        <v>124</v>
      </c>
      <c r="D95" s="171" t="s">
        <v>78</v>
      </c>
      <c r="E95" s="171" t="s">
        <v>87</v>
      </c>
      <c r="F95" s="159"/>
      <c r="G95" s="17"/>
    </row>
    <row r="96" spans="1:7" ht="31.5">
      <c r="A96" s="17">
        <v>8</v>
      </c>
      <c r="B96" s="169" t="s">
        <v>9</v>
      </c>
      <c r="C96" s="168" t="s">
        <v>125</v>
      </c>
      <c r="D96" s="171" t="s">
        <v>78</v>
      </c>
      <c r="E96" s="171" t="s">
        <v>87</v>
      </c>
      <c r="F96" s="159"/>
      <c r="G96" s="17"/>
    </row>
    <row r="97" spans="1:7" ht="31.5">
      <c r="A97" s="17">
        <v>9</v>
      </c>
      <c r="B97" s="169" t="s">
        <v>9</v>
      </c>
      <c r="C97" s="168" t="s">
        <v>126</v>
      </c>
      <c r="D97" s="171" t="s">
        <v>78</v>
      </c>
      <c r="E97" s="171" t="s">
        <v>87</v>
      </c>
      <c r="F97" s="159"/>
      <c r="G97" s="17"/>
    </row>
    <row r="98" spans="1:7" ht="15.75">
      <c r="A98" s="17">
        <v>10</v>
      </c>
      <c r="B98" s="169" t="s">
        <v>9</v>
      </c>
      <c r="C98" s="168" t="s">
        <v>127</v>
      </c>
      <c r="D98" s="171" t="s">
        <v>78</v>
      </c>
      <c r="E98" s="171" t="s">
        <v>87</v>
      </c>
      <c r="F98" s="159"/>
      <c r="G98" s="17"/>
    </row>
    <row r="99" spans="1:7" ht="15.75">
      <c r="A99" s="17">
        <v>11</v>
      </c>
      <c r="B99" s="169" t="s">
        <v>9</v>
      </c>
      <c r="C99" s="168" t="s">
        <v>128</v>
      </c>
      <c r="D99" s="171" t="s">
        <v>78</v>
      </c>
      <c r="E99" s="171" t="s">
        <v>87</v>
      </c>
      <c r="F99" s="159"/>
      <c r="G99" s="17"/>
    </row>
    <row r="100" spans="1:7" ht="31.5">
      <c r="A100" s="17">
        <v>12</v>
      </c>
      <c r="B100" s="169" t="s">
        <v>9</v>
      </c>
      <c r="C100" s="168" t="s">
        <v>129</v>
      </c>
      <c r="D100" s="171" t="s">
        <v>78</v>
      </c>
      <c r="E100" s="171" t="s">
        <v>87</v>
      </c>
      <c r="F100" s="159"/>
      <c r="G100" s="17"/>
    </row>
    <row r="101" spans="1:7" ht="31.5">
      <c r="A101" s="17">
        <v>13</v>
      </c>
      <c r="B101" s="169" t="s">
        <v>9</v>
      </c>
      <c r="C101" s="168" t="s">
        <v>130</v>
      </c>
      <c r="D101" s="171" t="s">
        <v>78</v>
      </c>
      <c r="E101" s="171" t="s">
        <v>87</v>
      </c>
      <c r="F101" s="159"/>
      <c r="G101" s="17"/>
    </row>
    <row r="102" spans="1:7" ht="15.75">
      <c r="A102" s="17">
        <v>14</v>
      </c>
      <c r="B102" s="169" t="s">
        <v>9</v>
      </c>
      <c r="C102" s="168" t="s">
        <v>131</v>
      </c>
      <c r="D102" s="171" t="s">
        <v>78</v>
      </c>
      <c r="E102" s="171" t="s">
        <v>87</v>
      </c>
      <c r="F102" s="159"/>
      <c r="G102" s="17"/>
    </row>
    <row r="103" spans="1:7" ht="31.5">
      <c r="A103" s="17">
        <v>15</v>
      </c>
      <c r="B103" s="169" t="s">
        <v>9</v>
      </c>
      <c r="C103" s="168" t="s">
        <v>132</v>
      </c>
      <c r="D103" s="171" t="s">
        <v>78</v>
      </c>
      <c r="E103" s="171" t="s">
        <v>87</v>
      </c>
      <c r="F103" s="159"/>
      <c r="G103" s="17"/>
    </row>
    <row r="104" spans="1:7" ht="31.5">
      <c r="A104" s="17">
        <v>16</v>
      </c>
      <c r="B104" s="169" t="s">
        <v>9</v>
      </c>
      <c r="C104" s="168" t="s">
        <v>292</v>
      </c>
      <c r="D104" s="171" t="s">
        <v>78</v>
      </c>
      <c r="E104" s="171" t="s">
        <v>87</v>
      </c>
      <c r="F104" s="159"/>
      <c r="G104" s="17"/>
    </row>
    <row r="105" spans="1:7" ht="31.5">
      <c r="A105" s="17">
        <v>17</v>
      </c>
      <c r="B105" s="169" t="s">
        <v>9</v>
      </c>
      <c r="C105" s="168" t="s">
        <v>294</v>
      </c>
      <c r="D105" s="171" t="s">
        <v>78</v>
      </c>
      <c r="E105" s="171" t="s">
        <v>87</v>
      </c>
      <c r="F105" s="159"/>
      <c r="G105" s="17"/>
    </row>
    <row r="106" spans="1:7" ht="31.5">
      <c r="A106" s="17">
        <v>18</v>
      </c>
      <c r="B106" s="169" t="s">
        <v>9</v>
      </c>
      <c r="C106" s="168" t="s">
        <v>293</v>
      </c>
      <c r="D106" s="171" t="s">
        <v>78</v>
      </c>
      <c r="E106" s="171" t="s">
        <v>87</v>
      </c>
      <c r="F106" s="159"/>
      <c r="G106" s="17"/>
    </row>
    <row r="107" spans="1:7" ht="31.5">
      <c r="A107" s="17">
        <v>19</v>
      </c>
      <c r="B107" s="169" t="s">
        <v>9</v>
      </c>
      <c r="C107" s="168" t="s">
        <v>135</v>
      </c>
      <c r="D107" s="171" t="s">
        <v>78</v>
      </c>
      <c r="E107" s="171" t="s">
        <v>87</v>
      </c>
      <c r="F107" s="159"/>
      <c r="G107" s="17"/>
    </row>
    <row r="108" spans="1:7" ht="31.5">
      <c r="A108" s="17">
        <v>20</v>
      </c>
      <c r="B108" s="169" t="s">
        <v>9</v>
      </c>
      <c r="C108" s="168" t="s">
        <v>289</v>
      </c>
      <c r="D108" s="171" t="s">
        <v>78</v>
      </c>
      <c r="E108" s="171" t="s">
        <v>87</v>
      </c>
      <c r="F108" s="159"/>
      <c r="G108" s="17"/>
    </row>
    <row r="109" spans="1:7" ht="31.5">
      <c r="A109" s="176">
        <v>21</v>
      </c>
      <c r="B109" s="169" t="s">
        <v>9</v>
      </c>
      <c r="C109" s="168" t="s">
        <v>133</v>
      </c>
      <c r="D109" s="171" t="s">
        <v>78</v>
      </c>
      <c r="E109" s="171" t="s">
        <v>87</v>
      </c>
      <c r="F109" s="159"/>
      <c r="G109" s="17"/>
    </row>
    <row r="110" spans="1:7" ht="15.75">
      <c r="A110" s="176">
        <v>22</v>
      </c>
      <c r="B110" s="169" t="s">
        <v>9</v>
      </c>
      <c r="C110" s="168" t="s">
        <v>134</v>
      </c>
      <c r="D110" s="171" t="s">
        <v>78</v>
      </c>
      <c r="E110" s="171" t="s">
        <v>87</v>
      </c>
      <c r="F110" s="159"/>
      <c r="G110" s="17"/>
    </row>
    <row r="111" spans="1:7" ht="31.5">
      <c r="A111" s="17">
        <v>23</v>
      </c>
      <c r="B111" s="169" t="s">
        <v>9</v>
      </c>
      <c r="C111" s="168" t="s">
        <v>290</v>
      </c>
      <c r="D111" s="171" t="s">
        <v>78</v>
      </c>
      <c r="E111" s="171" t="s">
        <v>87</v>
      </c>
      <c r="F111" s="165"/>
      <c r="G111" s="17"/>
    </row>
    <row r="112" spans="1:7" ht="31.5">
      <c r="A112" s="17">
        <v>24</v>
      </c>
      <c r="B112" s="169" t="s">
        <v>9</v>
      </c>
      <c r="C112" s="168" t="s">
        <v>291</v>
      </c>
      <c r="D112" s="171" t="s">
        <v>78</v>
      </c>
      <c r="E112" s="171" t="s">
        <v>87</v>
      </c>
      <c r="F112" s="165"/>
      <c r="G112" s="17"/>
    </row>
    <row r="113" spans="1:7" ht="31.5">
      <c r="A113" s="17">
        <v>25</v>
      </c>
      <c r="B113" s="169" t="s">
        <v>9</v>
      </c>
      <c r="C113" s="168" t="s">
        <v>295</v>
      </c>
      <c r="D113" s="171" t="s">
        <v>78</v>
      </c>
      <c r="E113" s="171" t="s">
        <v>87</v>
      </c>
      <c r="F113" s="165"/>
      <c r="G113" s="17"/>
    </row>
    <row r="114" spans="1:7" ht="15.75">
      <c r="A114" s="17"/>
      <c r="B114" s="169"/>
      <c r="C114" s="168"/>
      <c r="D114" s="171"/>
      <c r="E114" s="171"/>
      <c r="F114" s="159"/>
      <c r="G114" s="17"/>
    </row>
    <row r="115" spans="1:7" ht="20.25">
      <c r="A115" s="17"/>
      <c r="B115" s="158"/>
      <c r="C115" s="172" t="s">
        <v>105</v>
      </c>
      <c r="D115" s="171"/>
      <c r="E115" s="159"/>
      <c r="F115" s="159"/>
      <c r="G115" s="17"/>
    </row>
    <row r="116" spans="1:7" ht="94.5">
      <c r="A116" s="17">
        <v>1</v>
      </c>
      <c r="B116" s="158" t="s">
        <v>299</v>
      </c>
      <c r="C116" s="197" t="s">
        <v>300</v>
      </c>
      <c r="D116" s="196" t="s">
        <v>301</v>
      </c>
      <c r="E116" s="196" t="s">
        <v>302</v>
      </c>
      <c r="F116" s="159" t="s">
        <v>303</v>
      </c>
      <c r="G116" s="17"/>
    </row>
    <row r="117" ht="20.25">
      <c r="A117" s="6"/>
    </row>
  </sheetData>
  <sheetProtection/>
  <mergeCells count="8">
    <mergeCell ref="A2:G2"/>
    <mergeCell ref="A5:A7"/>
    <mergeCell ref="B5:B7"/>
    <mergeCell ref="G5:G7"/>
    <mergeCell ref="C5:C7"/>
    <mergeCell ref="D5:D7"/>
    <mergeCell ref="E5:E7"/>
    <mergeCell ref="F5:F7"/>
  </mergeCells>
  <printOptions horizontalCentered="1"/>
  <pageMargins left="0.984251968503937" right="0.984251968503937" top="0.4724409448818898" bottom="0.3937007874015748" header="0.4724409448818898" footer="0.3937007874015748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69" zoomScaleNormal="69" zoomScaleSheetLayoutView="68" zoomScalePageLayoutView="0" workbookViewId="0" topLeftCell="A22">
      <selection activeCell="Q55" sqref="Q55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  <col min="29" max="29" width="13.00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4" t="s">
        <v>139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5" t="s">
        <v>139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31" t="s">
        <v>49</v>
      </c>
      <c r="Q5" s="219" t="s">
        <v>4</v>
      </c>
      <c r="R5" s="218" t="s">
        <v>64</v>
      </c>
      <c r="S5" s="226" t="s">
        <v>43</v>
      </c>
      <c r="T5" s="226"/>
      <c r="U5" s="226"/>
      <c r="V5" s="226"/>
      <c r="W5" s="226"/>
      <c r="X5" s="226"/>
      <c r="Y5" s="226"/>
      <c r="Z5" s="226"/>
      <c r="AA5" s="226"/>
      <c r="AB5" s="226"/>
      <c r="AC5" s="106"/>
      <c r="AD5" s="208" t="s">
        <v>62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32"/>
      <c r="Q6" s="219"/>
      <c r="R6" s="218"/>
      <c r="S6" s="202" t="s">
        <v>39</v>
      </c>
      <c r="T6" s="227" t="s">
        <v>40</v>
      </c>
      <c r="U6" s="210" t="s">
        <v>50</v>
      </c>
      <c r="V6" s="202" t="s">
        <v>30</v>
      </c>
      <c r="W6" s="214" t="s">
        <v>51</v>
      </c>
      <c r="X6" s="214" t="s">
        <v>52</v>
      </c>
      <c r="Y6" s="214" t="s">
        <v>54</v>
      </c>
      <c r="Z6" s="202" t="s">
        <v>53</v>
      </c>
      <c r="AA6" s="202" t="s">
        <v>55</v>
      </c>
      <c r="AB6" s="202" t="s">
        <v>31</v>
      </c>
      <c r="AC6" s="209" t="s">
        <v>56</v>
      </c>
      <c r="AD6" s="207" t="s">
        <v>57</v>
      </c>
      <c r="AE6" s="207" t="s">
        <v>58</v>
      </c>
      <c r="AF6" s="207" t="s">
        <v>59</v>
      </c>
      <c r="AG6" s="207" t="s">
        <v>60</v>
      </c>
      <c r="AH6" s="207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32"/>
      <c r="Q7" s="219"/>
      <c r="R7" s="218"/>
      <c r="S7" s="202"/>
      <c r="T7" s="227"/>
      <c r="U7" s="210"/>
      <c r="V7" s="202"/>
      <c r="W7" s="214"/>
      <c r="X7" s="214"/>
      <c r="Y7" s="214"/>
      <c r="Z7" s="202"/>
      <c r="AA7" s="202"/>
      <c r="AB7" s="202"/>
      <c r="AC7" s="209"/>
      <c r="AD7" s="207"/>
      <c r="AE7" s="207"/>
      <c r="AF7" s="207"/>
      <c r="AG7" s="207"/>
      <c r="AH7" s="207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32"/>
      <c r="Q8" s="219"/>
      <c r="R8" s="218"/>
      <c r="S8" s="202"/>
      <c r="T8" s="227"/>
      <c r="U8" s="210"/>
      <c r="V8" s="202"/>
      <c r="W8" s="214"/>
      <c r="X8" s="214"/>
      <c r="Y8" s="214"/>
      <c r="Z8" s="202"/>
      <c r="AA8" s="202"/>
      <c r="AB8" s="202"/>
      <c r="AC8" s="209"/>
      <c r="AD8" s="207"/>
      <c r="AE8" s="207"/>
      <c r="AF8" s="207"/>
      <c r="AG8" s="207"/>
      <c r="AH8" s="207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32"/>
      <c r="Q9" s="219"/>
      <c r="R9" s="218"/>
      <c r="S9" s="202"/>
      <c r="T9" s="227"/>
      <c r="U9" s="210"/>
      <c r="V9" s="202"/>
      <c r="W9" s="214"/>
      <c r="X9" s="214"/>
      <c r="Y9" s="214"/>
      <c r="Z9" s="202"/>
      <c r="AA9" s="202"/>
      <c r="AB9" s="202"/>
      <c r="AC9" s="209"/>
      <c r="AD9" s="207"/>
      <c r="AE9" s="207"/>
      <c r="AF9" s="207"/>
      <c r="AG9" s="207"/>
      <c r="AH9" s="207"/>
      <c r="AI9" s="219"/>
    </row>
    <row r="10" spans="1:35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3" t="s">
        <v>47</v>
      </c>
      <c r="L10" s="216" t="s">
        <v>46</v>
      </c>
      <c r="M10" s="217"/>
      <c r="N10" s="219"/>
      <c r="O10" s="219"/>
      <c r="P10" s="233"/>
      <c r="Q10" s="219"/>
      <c r="R10" s="218"/>
      <c r="S10" s="202"/>
      <c r="T10" s="227"/>
      <c r="U10" s="210"/>
      <c r="V10" s="202"/>
      <c r="W10" s="214"/>
      <c r="X10" s="214"/>
      <c r="Y10" s="214"/>
      <c r="Z10" s="202"/>
      <c r="AA10" s="202"/>
      <c r="AB10" s="202"/>
      <c r="AC10" s="209"/>
      <c r="AD10" s="207"/>
      <c r="AE10" s="207"/>
      <c r="AF10" s="207"/>
      <c r="AG10" s="207"/>
      <c r="AH10" s="207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116"/>
      <c r="Q11" s="68"/>
      <c r="R11" s="33"/>
      <c r="S11" s="215" t="s">
        <v>37</v>
      </c>
      <c r="T11" s="215"/>
      <c r="U11" s="215"/>
      <c r="V11" s="215"/>
      <c r="W11" s="215"/>
      <c r="X11" s="215"/>
      <c r="Y11" s="215"/>
      <c r="Z11" s="215"/>
      <c r="AA11" s="215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/>
      <c r="C12" s="83"/>
      <c r="D12" s="84"/>
      <c r="E12" s="83"/>
      <c r="F12" s="84"/>
      <c r="G12" s="83"/>
      <c r="H12" s="84"/>
      <c r="I12" s="83"/>
      <c r="J12" s="84"/>
      <c r="K12" s="78"/>
      <c r="L12" s="83"/>
      <c r="M12" s="84"/>
      <c r="N12" s="35"/>
      <c r="O12" s="35"/>
      <c r="P12" s="123"/>
      <c r="Q12" s="75"/>
      <c r="R12" s="71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133"/>
      <c r="AD12" s="107"/>
      <c r="AE12" s="107"/>
      <c r="AF12" s="107"/>
      <c r="AG12" s="107"/>
      <c r="AH12" s="139"/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>
        <v>165</v>
      </c>
      <c r="Q13" s="32">
        <v>1</v>
      </c>
      <c r="R13" s="35">
        <f>SUM(S13:AA13)</f>
        <v>156</v>
      </c>
      <c r="S13" s="55"/>
      <c r="T13" s="55"/>
      <c r="U13" s="55"/>
      <c r="V13" s="55"/>
      <c r="W13" s="55">
        <v>83</v>
      </c>
      <c r="X13" s="55">
        <v>68</v>
      </c>
      <c r="Y13" s="55">
        <v>5</v>
      </c>
      <c r="Z13" s="55"/>
      <c r="AA13" s="55"/>
      <c r="AB13" s="55">
        <v>1128</v>
      </c>
      <c r="AC13" s="133">
        <f>R13+AB13</f>
        <v>1284</v>
      </c>
      <c r="AD13" s="106">
        <v>2</v>
      </c>
      <c r="AE13" s="106"/>
      <c r="AF13" s="106">
        <v>5</v>
      </c>
      <c r="AG13" s="106">
        <v>14</v>
      </c>
      <c r="AH13" s="132">
        <f>AD13+AE13+AF13+AG13</f>
        <v>21</v>
      </c>
      <c r="AI13" s="32">
        <v>1</v>
      </c>
    </row>
    <row r="14" spans="1:35" ht="15" customHeight="1">
      <c r="A14" s="32">
        <v>2</v>
      </c>
      <c r="B14" s="89">
        <f aca="true" t="shared" si="0" ref="B14:B42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>
        <v>90</v>
      </c>
      <c r="Q14" s="32">
        <v>2</v>
      </c>
      <c r="R14" s="35">
        <f aca="true" t="shared" si="1" ref="R14:R42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>
        <v>701</v>
      </c>
      <c r="AC14" s="133">
        <f aca="true" t="shared" si="2" ref="AC14:AC42">R14+AB14</f>
        <v>701</v>
      </c>
      <c r="AD14" s="106"/>
      <c r="AE14" s="106"/>
      <c r="AF14" s="106"/>
      <c r="AG14" s="106"/>
      <c r="AH14" s="132">
        <f aca="true" t="shared" si="3" ref="AH14:AH42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/>
      <c r="Q15" s="32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3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>
        <v>128</v>
      </c>
      <c r="Q16" s="32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>
        <v>437</v>
      </c>
      <c r="AC16" s="133">
        <f t="shared" si="2"/>
        <v>437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>
        <v>98</v>
      </c>
      <c r="Q17" s="32">
        <v>5</v>
      </c>
      <c r="R17" s="35">
        <f t="shared" si="1"/>
        <v>545</v>
      </c>
      <c r="S17" s="55">
        <v>38</v>
      </c>
      <c r="T17" s="55">
        <v>26</v>
      </c>
      <c r="U17" s="55">
        <v>57</v>
      </c>
      <c r="V17" s="55">
        <v>158</v>
      </c>
      <c r="W17" s="55">
        <v>114</v>
      </c>
      <c r="X17" s="55">
        <v>133</v>
      </c>
      <c r="Y17" s="55"/>
      <c r="Z17" s="55">
        <v>19</v>
      </c>
      <c r="AA17" s="55"/>
      <c r="AB17" s="55">
        <v>784</v>
      </c>
      <c r="AC17" s="133">
        <f t="shared" si="2"/>
        <v>1329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>
        <v>62</v>
      </c>
      <c r="Q18" s="32">
        <v>6</v>
      </c>
      <c r="R18" s="35">
        <f t="shared" si="1"/>
        <v>19</v>
      </c>
      <c r="S18" s="55"/>
      <c r="T18" s="55"/>
      <c r="U18" s="55"/>
      <c r="V18" s="55"/>
      <c r="W18" s="55"/>
      <c r="X18" s="55">
        <v>19</v>
      </c>
      <c r="Y18" s="55"/>
      <c r="Z18" s="55"/>
      <c r="AA18" s="55"/>
      <c r="AB18" s="55">
        <v>840</v>
      </c>
      <c r="AC18" s="133">
        <f t="shared" si="2"/>
        <v>859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>
        <v>101</v>
      </c>
      <c r="Q19" s="32">
        <v>7</v>
      </c>
      <c r="R19" s="35">
        <f t="shared" si="1"/>
        <v>21</v>
      </c>
      <c r="S19" s="55"/>
      <c r="T19" s="55"/>
      <c r="U19" s="55"/>
      <c r="V19" s="55"/>
      <c r="W19" s="55"/>
      <c r="X19" s="55">
        <v>21</v>
      </c>
      <c r="Y19" s="55"/>
      <c r="Z19" s="55"/>
      <c r="AA19" s="55"/>
      <c r="AB19" s="55">
        <v>591</v>
      </c>
      <c r="AC19" s="133">
        <f t="shared" si="2"/>
        <v>612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>
        <v>52</v>
      </c>
      <c r="Q20" s="32">
        <v>8</v>
      </c>
      <c r="R20" s="35">
        <f t="shared" si="1"/>
        <v>6</v>
      </c>
      <c r="S20" s="55"/>
      <c r="T20" s="55"/>
      <c r="U20" s="55"/>
      <c r="V20" s="55"/>
      <c r="W20" s="55"/>
      <c r="X20" s="55">
        <v>6</v>
      </c>
      <c r="Y20" s="55"/>
      <c r="Z20" s="55"/>
      <c r="AA20" s="55"/>
      <c r="AB20" s="55">
        <v>520</v>
      </c>
      <c r="AC20" s="133">
        <f t="shared" si="2"/>
        <v>526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>
        <v>49</v>
      </c>
      <c r="Q21" s="32">
        <v>9</v>
      </c>
      <c r="R21" s="35">
        <f t="shared" si="1"/>
        <v>7</v>
      </c>
      <c r="S21" s="55"/>
      <c r="T21" s="55"/>
      <c r="U21" s="55"/>
      <c r="V21" s="55"/>
      <c r="W21" s="55"/>
      <c r="X21" s="55">
        <v>3</v>
      </c>
      <c r="Y21" s="55"/>
      <c r="Z21" s="55">
        <v>4</v>
      </c>
      <c r="AA21" s="55"/>
      <c r="AB21" s="55">
        <v>416</v>
      </c>
      <c r="AC21" s="133">
        <f t="shared" si="2"/>
        <v>423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/>
      <c r="Q22" s="32">
        <v>10</v>
      </c>
      <c r="R22" s="35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3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/>
      <c r="Q23" s="32">
        <v>11</v>
      </c>
      <c r="R23" s="35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3">
        <f t="shared" si="2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/>
      <c r="Q24" s="32">
        <v>12</v>
      </c>
      <c r="R24" s="35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3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>
        <v>65</v>
      </c>
      <c r="Q25" s="32">
        <v>13</v>
      </c>
      <c r="R25" s="35">
        <f t="shared" si="1"/>
        <v>19</v>
      </c>
      <c r="S25" s="55"/>
      <c r="T25" s="55"/>
      <c r="U25" s="55"/>
      <c r="V25" s="55"/>
      <c r="W25" s="55"/>
      <c r="X25" s="55">
        <v>19</v>
      </c>
      <c r="Y25" s="55"/>
      <c r="Z25" s="55"/>
      <c r="AA25" s="55"/>
      <c r="AB25" s="55">
        <v>92</v>
      </c>
      <c r="AC25" s="133">
        <f t="shared" si="2"/>
        <v>111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>
        <v>38</v>
      </c>
      <c r="Q26" s="32">
        <v>14</v>
      </c>
      <c r="R26" s="35">
        <f t="shared" si="1"/>
        <v>3</v>
      </c>
      <c r="S26" s="55"/>
      <c r="T26" s="55"/>
      <c r="U26" s="55"/>
      <c r="V26" s="55"/>
      <c r="W26" s="55"/>
      <c r="X26" s="55">
        <v>3</v>
      </c>
      <c r="Y26" s="55"/>
      <c r="Z26" s="55"/>
      <c r="AA26" s="55"/>
      <c r="AB26" s="55">
        <v>20</v>
      </c>
      <c r="AC26" s="133">
        <f t="shared" si="2"/>
        <v>23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3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/>
      <c r="Q28" s="32">
        <v>16</v>
      </c>
      <c r="R28" s="35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3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/>
      <c r="Q29" s="32">
        <v>17</v>
      </c>
      <c r="R29" s="35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3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/>
      <c r="Q30" s="32">
        <v>18</v>
      </c>
      <c r="R30" s="35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3">
        <f t="shared" si="2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/>
      <c r="Q31" s="32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3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/>
      <c r="Q32" s="32">
        <v>20</v>
      </c>
      <c r="R32" s="35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3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3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3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/>
      <c r="Q35" s="32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3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/>
      <c r="Q36" s="32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3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/>
      <c r="Q37" s="32">
        <v>25</v>
      </c>
      <c r="R37" s="35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3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/>
      <c r="Q38" s="32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3">
        <f>R38+AB38</f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/>
      <c r="Q39" s="32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3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/>
      <c r="Q40" s="32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3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679</v>
      </c>
      <c r="C41" s="83">
        <v>48</v>
      </c>
      <c r="D41" s="84">
        <v>65</v>
      </c>
      <c r="E41" s="83">
        <v>51</v>
      </c>
      <c r="F41" s="84">
        <v>46</v>
      </c>
      <c r="G41" s="83">
        <v>75</v>
      </c>
      <c r="H41" s="84">
        <v>73</v>
      </c>
      <c r="I41" s="83">
        <v>54</v>
      </c>
      <c r="J41" s="84">
        <v>77</v>
      </c>
      <c r="K41" s="78">
        <v>55</v>
      </c>
      <c r="L41" s="83">
        <v>30</v>
      </c>
      <c r="M41" s="84">
        <v>22</v>
      </c>
      <c r="N41" s="35">
        <v>42</v>
      </c>
      <c r="O41" s="35">
        <v>41</v>
      </c>
      <c r="P41" s="78">
        <v>0</v>
      </c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3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>
        <v>0</v>
      </c>
      <c r="D42" s="84">
        <v>0</v>
      </c>
      <c r="E42" s="83">
        <v>0</v>
      </c>
      <c r="F42" s="84">
        <v>0</v>
      </c>
      <c r="G42" s="83">
        <v>0</v>
      </c>
      <c r="H42" s="84">
        <v>0</v>
      </c>
      <c r="I42" s="83">
        <v>0</v>
      </c>
      <c r="J42" s="84">
        <v>0</v>
      </c>
      <c r="K42" s="78">
        <v>0</v>
      </c>
      <c r="L42" s="83">
        <v>0</v>
      </c>
      <c r="M42" s="84">
        <v>0</v>
      </c>
      <c r="N42" s="63">
        <v>0</v>
      </c>
      <c r="O42" s="35">
        <v>0</v>
      </c>
      <c r="P42" s="78">
        <v>0</v>
      </c>
      <c r="Q42" s="32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3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51">
      <c r="A43" s="88" t="s">
        <v>69</v>
      </c>
      <c r="B43" s="91">
        <f>SUM(B13:B42)</f>
        <v>679</v>
      </c>
      <c r="C43" s="83">
        <f>SUM(C13:C42)</f>
        <v>48</v>
      </c>
      <c r="D43" s="83">
        <f aca="true" t="shared" si="4" ref="D43:O43">SUM(D13:D42)</f>
        <v>65</v>
      </c>
      <c r="E43" s="83">
        <f t="shared" si="4"/>
        <v>51</v>
      </c>
      <c r="F43" s="83">
        <f t="shared" si="4"/>
        <v>46</v>
      </c>
      <c r="G43" s="83">
        <f t="shared" si="4"/>
        <v>75</v>
      </c>
      <c r="H43" s="83">
        <f t="shared" si="4"/>
        <v>73</v>
      </c>
      <c r="I43" s="83">
        <f t="shared" si="4"/>
        <v>54</v>
      </c>
      <c r="J43" s="83">
        <f t="shared" si="4"/>
        <v>77</v>
      </c>
      <c r="K43" s="83">
        <f t="shared" si="4"/>
        <v>55</v>
      </c>
      <c r="L43" s="83">
        <f t="shared" si="4"/>
        <v>30</v>
      </c>
      <c r="M43" s="83">
        <f t="shared" si="4"/>
        <v>22</v>
      </c>
      <c r="N43" s="83">
        <f t="shared" si="4"/>
        <v>42</v>
      </c>
      <c r="O43" s="83">
        <f t="shared" si="4"/>
        <v>41</v>
      </c>
      <c r="P43" s="78"/>
      <c r="Q43" s="35"/>
      <c r="R43" s="18"/>
      <c r="S43" s="66">
        <f aca="true" t="shared" si="5" ref="S43:AB43">SUM(S13:S42)</f>
        <v>38</v>
      </c>
      <c r="T43" s="66">
        <f t="shared" si="5"/>
        <v>26</v>
      </c>
      <c r="U43" s="66">
        <f t="shared" si="5"/>
        <v>57</v>
      </c>
      <c r="V43" s="66">
        <f t="shared" si="5"/>
        <v>158</v>
      </c>
      <c r="W43" s="66">
        <f t="shared" si="5"/>
        <v>197</v>
      </c>
      <c r="X43" s="66">
        <f t="shared" si="5"/>
        <v>272</v>
      </c>
      <c r="Y43" s="66">
        <f t="shared" si="5"/>
        <v>5</v>
      </c>
      <c r="Z43" s="66">
        <f t="shared" si="5"/>
        <v>23</v>
      </c>
      <c r="AA43" s="66">
        <f t="shared" si="5"/>
        <v>0</v>
      </c>
      <c r="AB43" s="66">
        <f t="shared" si="5"/>
        <v>5529</v>
      </c>
      <c r="AC43" s="133">
        <f>SUM(S43:AB43)</f>
        <v>6305</v>
      </c>
      <c r="AD43" s="106">
        <f>SUM(AD13:AD42)</f>
        <v>2</v>
      </c>
      <c r="AE43" s="106">
        <f>SUM(AE13:AE42)</f>
        <v>0</v>
      </c>
      <c r="AF43" s="106">
        <f>SUM(AF13:AF42)</f>
        <v>5</v>
      </c>
      <c r="AG43" s="106">
        <f>SUM(AG13:AG42)</f>
        <v>14</v>
      </c>
      <c r="AH43" s="132">
        <f>SUM(AH13:AH42)</f>
        <v>21</v>
      </c>
      <c r="AI43" s="106"/>
    </row>
    <row r="44" spans="1:35" ht="15" customHeight="1">
      <c r="A44" s="18"/>
      <c r="B44" s="28"/>
      <c r="C44" s="220" t="s">
        <v>72</v>
      </c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2"/>
      <c r="P44" s="87">
        <f>SUM(P13:P41)</f>
        <v>848</v>
      </c>
      <c r="Q44" s="19"/>
      <c r="R44" s="36">
        <f>SUM(R13:R42)</f>
        <v>776</v>
      </c>
      <c r="S44" s="212" t="s">
        <v>41</v>
      </c>
      <c r="T44" s="213"/>
      <c r="U44" s="213"/>
      <c r="V44" s="213"/>
      <c r="W44" s="213"/>
      <c r="X44" s="213"/>
      <c r="Y44" s="213"/>
      <c r="Z44" s="213"/>
      <c r="AA44" s="213"/>
      <c r="AB44" s="25"/>
      <c r="AC44" s="133">
        <f>AC43</f>
        <v>6305</v>
      </c>
      <c r="AD44" s="106"/>
      <c r="AE44" s="106"/>
      <c r="AF44" s="106"/>
      <c r="AG44" s="106"/>
      <c r="AH44" s="132"/>
      <c r="AI44" s="106"/>
    </row>
    <row r="45" spans="1:35" ht="30">
      <c r="A45" s="6"/>
      <c r="B45" s="17"/>
      <c r="C45" s="235" t="s">
        <v>33</v>
      </c>
      <c r="D45" s="236"/>
      <c r="E45" s="235" t="s">
        <v>34</v>
      </c>
      <c r="F45" s="236"/>
      <c r="G45" s="216" t="s">
        <v>35</v>
      </c>
      <c r="H45" s="217"/>
      <c r="I45" s="216" t="s">
        <v>36</v>
      </c>
      <c r="J45" s="217"/>
      <c r="K45" s="93" t="s">
        <v>47</v>
      </c>
      <c r="L45" s="216" t="s">
        <v>46</v>
      </c>
      <c r="M45" s="217"/>
      <c r="N45" s="21" t="s">
        <v>73</v>
      </c>
      <c r="O45" s="26" t="s">
        <v>2</v>
      </c>
      <c r="P45" s="101"/>
      <c r="Q45" s="26"/>
      <c r="R45" s="17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3"/>
      <c r="AD45" s="106"/>
      <c r="AE45" s="106"/>
      <c r="AF45" s="106"/>
      <c r="AG45" s="106"/>
      <c r="AH45" s="132"/>
      <c r="AI45" s="106"/>
    </row>
    <row r="46" spans="1:34" ht="54.75" customHeight="1">
      <c r="A46" s="92" t="s">
        <v>68</v>
      </c>
      <c r="B46" s="43">
        <f>C46+D46+E46+F46+G46+H46+I46+J46+K46+L46+M46+N46+O46</f>
        <v>679</v>
      </c>
      <c r="C46" s="29">
        <f>C12+C43</f>
        <v>48</v>
      </c>
      <c r="D46" s="29">
        <f aca="true" t="shared" si="6" ref="D46:O46">D12+D43</f>
        <v>65</v>
      </c>
      <c r="E46" s="29">
        <f t="shared" si="6"/>
        <v>51</v>
      </c>
      <c r="F46" s="29">
        <f t="shared" si="6"/>
        <v>46</v>
      </c>
      <c r="G46" s="29">
        <f t="shared" si="6"/>
        <v>75</v>
      </c>
      <c r="H46" s="29">
        <f t="shared" si="6"/>
        <v>73</v>
      </c>
      <c r="I46" s="29">
        <f t="shared" si="6"/>
        <v>54</v>
      </c>
      <c r="J46" s="29">
        <f t="shared" si="6"/>
        <v>77</v>
      </c>
      <c r="K46" s="29">
        <f t="shared" si="6"/>
        <v>55</v>
      </c>
      <c r="L46" s="29">
        <f t="shared" si="6"/>
        <v>30</v>
      </c>
      <c r="M46" s="29">
        <f t="shared" si="6"/>
        <v>22</v>
      </c>
      <c r="N46" s="29">
        <f t="shared" si="6"/>
        <v>42</v>
      </c>
      <c r="O46" s="29">
        <f t="shared" si="6"/>
        <v>41</v>
      </c>
      <c r="P46" s="131"/>
      <c r="Q46" s="44"/>
      <c r="R46" s="93"/>
      <c r="S46" s="121">
        <f aca="true" t="shared" si="7" ref="S46:AB46">S12+S43</f>
        <v>38</v>
      </c>
      <c r="T46" s="121">
        <f t="shared" si="7"/>
        <v>26</v>
      </c>
      <c r="U46" s="121">
        <f t="shared" si="7"/>
        <v>57</v>
      </c>
      <c r="V46" s="121">
        <f t="shared" si="7"/>
        <v>158</v>
      </c>
      <c r="W46" s="121">
        <f t="shared" si="7"/>
        <v>197</v>
      </c>
      <c r="X46" s="121">
        <f t="shared" si="7"/>
        <v>272</v>
      </c>
      <c r="Y46" s="121">
        <f t="shared" si="7"/>
        <v>5</v>
      </c>
      <c r="Z46" s="121">
        <f t="shared" si="7"/>
        <v>23</v>
      </c>
      <c r="AA46" s="121">
        <f t="shared" si="7"/>
        <v>0</v>
      </c>
      <c r="AB46" s="121">
        <f t="shared" si="7"/>
        <v>5529</v>
      </c>
      <c r="AC46" s="142">
        <f>SUM(S46:AB46)</f>
        <v>6305</v>
      </c>
      <c r="AD46" s="106">
        <f>AD12+AD43</f>
        <v>2</v>
      </c>
      <c r="AE46" s="106">
        <f>AE12+AE43</f>
        <v>0</v>
      </c>
      <c r="AF46" s="106">
        <f>AF12+AF43</f>
        <v>5</v>
      </c>
      <c r="AG46" s="106">
        <f>AG12+AG43</f>
        <v>14</v>
      </c>
      <c r="AH46" s="132">
        <f>AH12+AH43</f>
        <v>21</v>
      </c>
    </row>
    <row r="47" spans="1:34" ht="20.25">
      <c r="A47" s="15"/>
      <c r="B47" s="41">
        <f>B46</f>
        <v>679</v>
      </c>
      <c r="C47" s="211" t="s">
        <v>5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41">
        <f>P12+P44</f>
        <v>848</v>
      </c>
      <c r="Q47" s="114"/>
      <c r="R47" s="115">
        <f>R12+R44</f>
        <v>776</v>
      </c>
      <c r="S47" s="212" t="s">
        <v>5</v>
      </c>
      <c r="T47" s="212"/>
      <c r="U47" s="212"/>
      <c r="V47" s="212"/>
      <c r="W47" s="212"/>
      <c r="X47" s="212"/>
      <c r="Y47" s="212"/>
      <c r="Z47" s="212"/>
      <c r="AA47" s="212"/>
      <c r="AB47" s="25"/>
      <c r="AC47" s="106"/>
      <c r="AD47" s="106"/>
      <c r="AE47" s="106"/>
      <c r="AF47" s="106"/>
      <c r="AG47" s="106"/>
      <c r="AH47" s="106"/>
    </row>
  </sheetData>
  <sheetProtection/>
  <mergeCells count="48">
    <mergeCell ref="C45:D45"/>
    <mergeCell ref="E45:F45"/>
    <mergeCell ref="G45:H45"/>
    <mergeCell ref="I45:J45"/>
    <mergeCell ref="AG6:AG10"/>
    <mergeCell ref="AB6:AB10"/>
    <mergeCell ref="C8:M9"/>
    <mergeCell ref="N8:N10"/>
    <mergeCell ref="G10:H10"/>
    <mergeCell ref="AD6:AD10"/>
    <mergeCell ref="A5:A10"/>
    <mergeCell ref="B5:B10"/>
    <mergeCell ref="C5:O7"/>
    <mergeCell ref="P5:P10"/>
    <mergeCell ref="L10:M10"/>
    <mergeCell ref="A2:P2"/>
    <mergeCell ref="O8:O10"/>
    <mergeCell ref="C10:D10"/>
    <mergeCell ref="E10:F10"/>
    <mergeCell ref="R2:AB2"/>
    <mergeCell ref="A4:P4"/>
    <mergeCell ref="Q4:AB4"/>
    <mergeCell ref="AI5:AI10"/>
    <mergeCell ref="AA6:AA10"/>
    <mergeCell ref="X6:X10"/>
    <mergeCell ref="S6:S10"/>
    <mergeCell ref="S5:AB5"/>
    <mergeCell ref="T6:T10"/>
    <mergeCell ref="Y6:Y10"/>
    <mergeCell ref="C47:O47"/>
    <mergeCell ref="S47:AA47"/>
    <mergeCell ref="S44:AA44"/>
    <mergeCell ref="V6:V10"/>
    <mergeCell ref="W6:W10"/>
    <mergeCell ref="S11:AA11"/>
    <mergeCell ref="L45:M45"/>
    <mergeCell ref="R5:R10"/>
    <mergeCell ref="Q5:Q10"/>
    <mergeCell ref="C44:O44"/>
    <mergeCell ref="Z6:Z10"/>
    <mergeCell ref="C11:O11"/>
    <mergeCell ref="I10:J10"/>
    <mergeCell ref="AH6:AH10"/>
    <mergeCell ref="AD5:AH5"/>
    <mergeCell ref="AC6:AC10"/>
    <mergeCell ref="U6:U10"/>
    <mergeCell ref="AE6:AE10"/>
    <mergeCell ref="AF6:AF10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1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A16">
      <selection activeCell="AI47" sqref="AI47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3" t="s">
        <v>140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 t="s">
        <v>140</v>
      </c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8" t="s">
        <v>49</v>
      </c>
      <c r="Q5" s="257" t="s">
        <v>4</v>
      </c>
      <c r="R5" s="254" t="s">
        <v>65</v>
      </c>
      <c r="S5" s="246" t="s">
        <v>43</v>
      </c>
      <c r="T5" s="247"/>
      <c r="U5" s="247"/>
      <c r="V5" s="247"/>
      <c r="W5" s="247"/>
      <c r="X5" s="247"/>
      <c r="Y5" s="247"/>
      <c r="Z5" s="247"/>
      <c r="AA5" s="247"/>
      <c r="AB5" s="247"/>
      <c r="AC5" s="106"/>
      <c r="AD5" s="208" t="s">
        <v>62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9"/>
      <c r="Q6" s="258"/>
      <c r="R6" s="255"/>
      <c r="S6" s="243" t="s">
        <v>39</v>
      </c>
      <c r="T6" s="248" t="s">
        <v>40</v>
      </c>
      <c r="U6" s="251" t="s">
        <v>50</v>
      </c>
      <c r="V6" s="243" t="s">
        <v>30</v>
      </c>
      <c r="W6" s="237" t="s">
        <v>51</v>
      </c>
      <c r="X6" s="237" t="s">
        <v>52</v>
      </c>
      <c r="Y6" s="237" t="s">
        <v>54</v>
      </c>
      <c r="Z6" s="243" t="s">
        <v>53</v>
      </c>
      <c r="AA6" s="243" t="s">
        <v>55</v>
      </c>
      <c r="AB6" s="240" t="s">
        <v>31</v>
      </c>
      <c r="AC6" s="209" t="s">
        <v>56</v>
      </c>
      <c r="AD6" s="207" t="s">
        <v>57</v>
      </c>
      <c r="AE6" s="207" t="s">
        <v>58</v>
      </c>
      <c r="AF6" s="207" t="s">
        <v>59</v>
      </c>
      <c r="AG6" s="207" t="s">
        <v>60</v>
      </c>
      <c r="AH6" s="207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9"/>
      <c r="Q7" s="258"/>
      <c r="R7" s="255"/>
      <c r="S7" s="244"/>
      <c r="T7" s="249"/>
      <c r="U7" s="252"/>
      <c r="V7" s="244"/>
      <c r="W7" s="238"/>
      <c r="X7" s="238"/>
      <c r="Y7" s="238"/>
      <c r="Z7" s="244"/>
      <c r="AA7" s="244"/>
      <c r="AB7" s="241"/>
      <c r="AC7" s="209"/>
      <c r="AD7" s="207"/>
      <c r="AE7" s="207"/>
      <c r="AF7" s="207"/>
      <c r="AG7" s="207"/>
      <c r="AH7" s="207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29"/>
      <c r="Q8" s="258"/>
      <c r="R8" s="255"/>
      <c r="S8" s="244"/>
      <c r="T8" s="249"/>
      <c r="U8" s="252"/>
      <c r="V8" s="244"/>
      <c r="W8" s="238"/>
      <c r="X8" s="238"/>
      <c r="Y8" s="238"/>
      <c r="Z8" s="244"/>
      <c r="AA8" s="244"/>
      <c r="AB8" s="241"/>
      <c r="AC8" s="209"/>
      <c r="AD8" s="207"/>
      <c r="AE8" s="207"/>
      <c r="AF8" s="207"/>
      <c r="AG8" s="207"/>
      <c r="AH8" s="207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9"/>
      <c r="Q9" s="258"/>
      <c r="R9" s="255"/>
      <c r="S9" s="244"/>
      <c r="T9" s="249"/>
      <c r="U9" s="252"/>
      <c r="V9" s="244"/>
      <c r="W9" s="238"/>
      <c r="X9" s="238"/>
      <c r="Y9" s="238"/>
      <c r="Z9" s="244"/>
      <c r="AA9" s="244"/>
      <c r="AB9" s="241"/>
      <c r="AC9" s="209"/>
      <c r="AD9" s="207"/>
      <c r="AE9" s="207"/>
      <c r="AF9" s="207"/>
      <c r="AG9" s="207"/>
      <c r="AH9" s="207"/>
      <c r="AI9" s="219"/>
    </row>
    <row r="10" spans="1:35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3" t="s">
        <v>47</v>
      </c>
      <c r="L10" s="216" t="s">
        <v>46</v>
      </c>
      <c r="M10" s="217"/>
      <c r="N10" s="219"/>
      <c r="O10" s="219"/>
      <c r="P10" s="230"/>
      <c r="Q10" s="259"/>
      <c r="R10" s="256"/>
      <c r="S10" s="245"/>
      <c r="T10" s="250"/>
      <c r="U10" s="253"/>
      <c r="V10" s="245"/>
      <c r="W10" s="239"/>
      <c r="X10" s="239"/>
      <c r="Y10" s="239"/>
      <c r="Z10" s="245"/>
      <c r="AA10" s="245"/>
      <c r="AB10" s="242"/>
      <c r="AC10" s="209"/>
      <c r="AD10" s="207"/>
      <c r="AE10" s="207"/>
      <c r="AF10" s="207"/>
      <c r="AG10" s="207"/>
      <c r="AH10" s="207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45"/>
      <c r="Q11" s="68"/>
      <c r="R11" s="33"/>
      <c r="S11" s="267" t="s">
        <v>37</v>
      </c>
      <c r="T11" s="268"/>
      <c r="U11" s="268"/>
      <c r="V11" s="268"/>
      <c r="W11" s="268"/>
      <c r="X11" s="268"/>
      <c r="Y11" s="268"/>
      <c r="Z11" s="268"/>
      <c r="AA11" s="269"/>
      <c r="AB11" s="102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Июнь!B47</f>
        <v>679</v>
      </c>
      <c r="C12" s="83">
        <f>Июнь!C46</f>
        <v>48</v>
      </c>
      <c r="D12" s="84">
        <f>Июнь!D46</f>
        <v>65</v>
      </c>
      <c r="E12" s="83">
        <f>Июнь!E46</f>
        <v>51</v>
      </c>
      <c r="F12" s="84">
        <f>Июнь!F46</f>
        <v>46</v>
      </c>
      <c r="G12" s="83">
        <f>Июнь!G46</f>
        <v>75</v>
      </c>
      <c r="H12" s="84">
        <f>Июнь!H46</f>
        <v>73</v>
      </c>
      <c r="I12" s="83">
        <f>Июнь!I46</f>
        <v>54</v>
      </c>
      <c r="J12" s="84">
        <f>Июнь!J46</f>
        <v>77</v>
      </c>
      <c r="K12" s="78">
        <f>Июнь!K46</f>
        <v>55</v>
      </c>
      <c r="L12" s="83">
        <f>Июнь!L46</f>
        <v>30</v>
      </c>
      <c r="M12" s="84">
        <f>Июнь!M46</f>
        <v>22</v>
      </c>
      <c r="N12" s="35">
        <f>Июнь!N46</f>
        <v>42</v>
      </c>
      <c r="O12" s="35">
        <f>Июнь!O46</f>
        <v>41</v>
      </c>
      <c r="P12" s="74">
        <f>Июнь!P47</f>
        <v>848</v>
      </c>
      <c r="Q12" s="75"/>
      <c r="R12" s="71">
        <f>Июнь!R47</f>
        <v>776</v>
      </c>
      <c r="S12" s="77">
        <f>Июнь!S46</f>
        <v>38</v>
      </c>
      <c r="T12" s="77">
        <f>Июнь!T46</f>
        <v>26</v>
      </c>
      <c r="U12" s="77">
        <f>Июнь!U46</f>
        <v>57</v>
      </c>
      <c r="V12" s="77">
        <f>Июнь!V46</f>
        <v>158</v>
      </c>
      <c r="W12" s="77">
        <f>Июнь!W46</f>
        <v>197</v>
      </c>
      <c r="X12" s="77">
        <f>Июнь!X46</f>
        <v>272</v>
      </c>
      <c r="Y12" s="77">
        <f>Июнь!Y46</f>
        <v>5</v>
      </c>
      <c r="Z12" s="77">
        <f>Июнь!Z46</f>
        <v>23</v>
      </c>
      <c r="AA12" s="77">
        <f>Июнь!AA46</f>
        <v>0</v>
      </c>
      <c r="AB12" s="103">
        <f>Июнь!AB46</f>
        <v>5529</v>
      </c>
      <c r="AC12" s="133">
        <f>SUM(S12:AB12)</f>
        <v>6305</v>
      </c>
      <c r="AD12" s="107">
        <f>Июнь!AD46</f>
        <v>2</v>
      </c>
      <c r="AE12" s="107">
        <f>Июнь!AE46</f>
        <v>0</v>
      </c>
      <c r="AF12" s="107">
        <f>Июнь!AF46</f>
        <v>5</v>
      </c>
      <c r="AG12" s="107">
        <f>Июнь!AG46</f>
        <v>14</v>
      </c>
      <c r="AH12" s="139">
        <f>Июнь!AH46</f>
        <v>21</v>
      </c>
      <c r="AI12" s="38"/>
    </row>
    <row r="13" spans="1:35" ht="15" customHeight="1">
      <c r="A13" s="32">
        <v>1</v>
      </c>
      <c r="B13" s="89">
        <f aca="true" t="shared" si="0" ref="B13:B26"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35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104"/>
      <c r="AC13" s="133">
        <f aca="true" t="shared" si="1" ref="AC13:AC43">SUM(S13:AB13)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t="shared" si="0"/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35"/>
      <c r="Q14" s="32">
        <v>2</v>
      </c>
      <c r="R14" s="35">
        <f aca="true" t="shared" si="2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104"/>
      <c r="AC14" s="133">
        <f t="shared" si="1"/>
        <v>0</v>
      </c>
      <c r="AD14" s="106"/>
      <c r="AE14" s="106"/>
      <c r="AF14" s="106"/>
      <c r="AG14" s="106"/>
      <c r="AH14" s="132">
        <f aca="true" t="shared" si="3" ref="AH14:AH44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35"/>
      <c r="Q15" s="32">
        <v>3</v>
      </c>
      <c r="R15" s="35">
        <f t="shared" si="2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104"/>
      <c r="AC15" s="133">
        <f t="shared" si="1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35"/>
      <c r="Q16" s="32">
        <v>4</v>
      </c>
      <c r="R16" s="35">
        <f t="shared" si="2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104"/>
      <c r="AC16" s="133">
        <f t="shared" si="1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35"/>
      <c r="Q17" s="32">
        <v>5</v>
      </c>
      <c r="R17" s="35">
        <f t="shared" si="2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104"/>
      <c r="AC17" s="133">
        <f t="shared" si="1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35"/>
      <c r="Q18" s="32">
        <v>6</v>
      </c>
      <c r="R18" s="35">
        <f t="shared" si="2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104"/>
      <c r="AC18" s="133">
        <f t="shared" si="1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35"/>
      <c r="Q19" s="32">
        <v>7</v>
      </c>
      <c r="R19" s="35">
        <f t="shared" si="2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104"/>
      <c r="AC19" s="133">
        <f t="shared" si="1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35"/>
      <c r="Q20" s="32">
        <v>8</v>
      </c>
      <c r="R20" s="35">
        <f t="shared" si="2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104"/>
      <c r="AC20" s="133">
        <f t="shared" si="1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35"/>
      <c r="Q21" s="32">
        <v>9</v>
      </c>
      <c r="R21" s="35">
        <f t="shared" si="2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104"/>
      <c r="AC21" s="133">
        <f t="shared" si="1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35"/>
      <c r="Q22" s="32">
        <v>10</v>
      </c>
      <c r="R22" s="35">
        <f t="shared" si="2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104"/>
      <c r="AC22" s="133">
        <f t="shared" si="1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35"/>
      <c r="Q23" s="32">
        <v>11</v>
      </c>
      <c r="R23" s="35">
        <f t="shared" si="2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104"/>
      <c r="AC23" s="133">
        <f t="shared" si="1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35"/>
      <c r="Q24" s="32">
        <v>12</v>
      </c>
      <c r="R24" s="35">
        <f t="shared" si="2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104"/>
      <c r="AC24" s="133">
        <f t="shared" si="1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35"/>
      <c r="Q25" s="32">
        <v>13</v>
      </c>
      <c r="R25" s="35">
        <f t="shared" si="2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104"/>
      <c r="AC25" s="133">
        <f t="shared" si="1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35"/>
      <c r="Q26" s="32">
        <v>14</v>
      </c>
      <c r="R26" s="35">
        <f t="shared" si="2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104"/>
      <c r="AC26" s="133">
        <f t="shared" si="1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>C27+D27+E27+F27+G27+H27+I27+J27+K27+L14+M27+N27+O27</f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35"/>
      <c r="Q27" s="32">
        <v>15</v>
      </c>
      <c r="R27" s="35">
        <f t="shared" si="2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104"/>
      <c r="AC27" s="133">
        <f t="shared" si="1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aca="true" t="shared" si="4" ref="B28:B43">C28+D28+E28+F28+G28+H28+I28+J28+K28+L28+M28+N28+O28</f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35"/>
      <c r="Q28" s="32">
        <v>16</v>
      </c>
      <c r="R28" s="35">
        <f t="shared" si="2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104"/>
      <c r="AC28" s="133">
        <f t="shared" si="1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4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35"/>
      <c r="Q29" s="32">
        <v>17</v>
      </c>
      <c r="R29" s="35">
        <f t="shared" si="2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104"/>
      <c r="AC29" s="133">
        <f t="shared" si="1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4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35"/>
      <c r="Q30" s="32">
        <v>18</v>
      </c>
      <c r="R30" s="35">
        <f t="shared" si="2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104"/>
      <c r="AC30" s="133">
        <f t="shared" si="1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4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35"/>
      <c r="Q31" s="32">
        <v>19</v>
      </c>
      <c r="R31" s="35">
        <f t="shared" si="2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104"/>
      <c r="AC31" s="133">
        <f t="shared" si="1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4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35">
        <v>22</v>
      </c>
      <c r="Q32" s="32">
        <v>20</v>
      </c>
      <c r="R32" s="35">
        <f t="shared" si="2"/>
        <v>8</v>
      </c>
      <c r="S32" s="55"/>
      <c r="T32" s="55"/>
      <c r="U32" s="55"/>
      <c r="V32" s="55"/>
      <c r="W32" s="55"/>
      <c r="X32" s="55">
        <v>8</v>
      </c>
      <c r="Y32" s="55"/>
      <c r="Z32" s="55"/>
      <c r="AA32" s="55"/>
      <c r="AB32" s="104">
        <v>81</v>
      </c>
      <c r="AC32" s="133">
        <f t="shared" si="1"/>
        <v>89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4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35"/>
      <c r="Q33" s="32">
        <v>21</v>
      </c>
      <c r="R33" s="35">
        <f t="shared" si="2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104"/>
      <c r="AC33" s="133">
        <f t="shared" si="1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4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35"/>
      <c r="Q34" s="32">
        <v>22</v>
      </c>
      <c r="R34" s="35">
        <f t="shared" si="2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104"/>
      <c r="AC34" s="133">
        <f t="shared" si="1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4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35"/>
      <c r="Q35" s="32">
        <v>23</v>
      </c>
      <c r="R35" s="35">
        <f t="shared" si="2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104"/>
      <c r="AC35" s="133">
        <f t="shared" si="1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4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35"/>
      <c r="Q36" s="32">
        <v>24</v>
      </c>
      <c r="R36" s="35">
        <f t="shared" si="2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104"/>
      <c r="AC36" s="133">
        <f t="shared" si="1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4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35"/>
      <c r="Q37" s="32">
        <v>25</v>
      </c>
      <c r="R37" s="35">
        <f t="shared" si="2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104"/>
      <c r="AC37" s="133">
        <f t="shared" si="1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4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35"/>
      <c r="Q38" s="32">
        <v>26</v>
      </c>
      <c r="R38" s="35">
        <f t="shared" si="2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104"/>
      <c r="AC38" s="133">
        <f t="shared" si="1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4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35">
        <v>50</v>
      </c>
      <c r="Q39" s="32">
        <v>27</v>
      </c>
      <c r="R39" s="35">
        <f t="shared" si="2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104">
        <v>307</v>
      </c>
      <c r="AC39" s="133">
        <f t="shared" si="1"/>
        <v>307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4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35">
        <v>119</v>
      </c>
      <c r="Q40" s="32">
        <v>28</v>
      </c>
      <c r="R40" s="35">
        <f t="shared" si="2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104">
        <v>664</v>
      </c>
      <c r="AC40" s="133">
        <f t="shared" si="1"/>
        <v>664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4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35">
        <v>138</v>
      </c>
      <c r="Q41" s="32">
        <v>29</v>
      </c>
      <c r="R41" s="35">
        <f t="shared" si="2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104">
        <v>567</v>
      </c>
      <c r="AC41" s="133">
        <f t="shared" si="1"/>
        <v>567</v>
      </c>
      <c r="AD41" s="106">
        <v>2</v>
      </c>
      <c r="AE41" s="106"/>
      <c r="AF41" s="106"/>
      <c r="AG41" s="106"/>
      <c r="AH41" s="132">
        <f t="shared" si="3"/>
        <v>2</v>
      </c>
      <c r="AI41" s="32">
        <v>29</v>
      </c>
    </row>
    <row r="42" spans="1:35" ht="15" customHeight="1">
      <c r="A42" s="32">
        <v>30</v>
      </c>
      <c r="B42" s="89">
        <f t="shared" si="4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63"/>
      <c r="O42" s="35"/>
      <c r="P42" s="35">
        <v>25</v>
      </c>
      <c r="Q42" s="32">
        <v>30</v>
      </c>
      <c r="R42" s="35">
        <f t="shared" si="2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104">
        <v>231</v>
      </c>
      <c r="AC42" s="133">
        <f t="shared" si="1"/>
        <v>231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4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35">
        <v>111</v>
      </c>
      <c r="Q43" s="32">
        <v>31</v>
      </c>
      <c r="R43" s="35">
        <f t="shared" si="2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102">
        <v>2614</v>
      </c>
      <c r="AC43" s="133">
        <f t="shared" si="1"/>
        <v>2614</v>
      </c>
      <c r="AD43" s="106"/>
      <c r="AE43" s="106"/>
      <c r="AF43" s="106"/>
      <c r="AG43" s="106"/>
      <c r="AH43" s="132">
        <f t="shared" si="3"/>
        <v>0</v>
      </c>
      <c r="AI43" s="147">
        <v>31</v>
      </c>
    </row>
    <row r="44" spans="1:35" ht="51">
      <c r="A44" s="88" t="s">
        <v>69</v>
      </c>
      <c r="B44" s="91">
        <f>SUM(B13:B43)</f>
        <v>0</v>
      </c>
      <c r="C44" s="83">
        <f>SUM(C13:C43)</f>
        <v>0</v>
      </c>
      <c r="D44" s="83">
        <f aca="true" t="shared" si="5" ref="D44:O44">SUM(D13:D43)</f>
        <v>0</v>
      </c>
      <c r="E44" s="83">
        <f t="shared" si="5"/>
        <v>0</v>
      </c>
      <c r="F44" s="83">
        <f t="shared" si="5"/>
        <v>0</v>
      </c>
      <c r="G44" s="83">
        <f>SUM(G13:G43)</f>
        <v>0</v>
      </c>
      <c r="H44" s="83">
        <f t="shared" si="5"/>
        <v>0</v>
      </c>
      <c r="I44" s="83">
        <f t="shared" si="5"/>
        <v>0</v>
      </c>
      <c r="J44" s="83">
        <f t="shared" si="5"/>
        <v>0</v>
      </c>
      <c r="K44" s="83">
        <f t="shared" si="5"/>
        <v>0</v>
      </c>
      <c r="L44" s="83">
        <f t="shared" si="5"/>
        <v>0</v>
      </c>
      <c r="M44" s="83">
        <f t="shared" si="5"/>
        <v>0</v>
      </c>
      <c r="N44" s="83">
        <f t="shared" si="5"/>
        <v>0</v>
      </c>
      <c r="O44" s="83">
        <f t="shared" si="5"/>
        <v>0</v>
      </c>
      <c r="P44" s="18"/>
      <c r="Q44" s="35"/>
      <c r="R44" s="18"/>
      <c r="S44" s="66">
        <f>SUM(S13:S43)</f>
        <v>0</v>
      </c>
      <c r="T44" s="66">
        <f aca="true" t="shared" si="6" ref="T44:AB44">SUM(T13:T43)</f>
        <v>0</v>
      </c>
      <c r="U44" s="66">
        <f t="shared" si="6"/>
        <v>0</v>
      </c>
      <c r="V44" s="66">
        <f t="shared" si="6"/>
        <v>0</v>
      </c>
      <c r="W44" s="66">
        <f t="shared" si="6"/>
        <v>0</v>
      </c>
      <c r="X44" s="66">
        <f>SUM(X13:X43)</f>
        <v>8</v>
      </c>
      <c r="Y44" s="66">
        <f t="shared" si="6"/>
        <v>0</v>
      </c>
      <c r="Z44" s="66">
        <f t="shared" si="6"/>
        <v>0</v>
      </c>
      <c r="AA44" s="66">
        <f t="shared" si="6"/>
        <v>0</v>
      </c>
      <c r="AB44" s="66">
        <f t="shared" si="6"/>
        <v>4464</v>
      </c>
      <c r="AC44" s="133">
        <f>SUM(S44:AB44)</f>
        <v>4472</v>
      </c>
      <c r="AD44" s="106">
        <f>SUM(AD13:AD43)</f>
        <v>2</v>
      </c>
      <c r="AE44" s="106">
        <f>SUM(AE13:AE43)</f>
        <v>0</v>
      </c>
      <c r="AF44" s="106">
        <f>SUM(AF13:AF43)</f>
        <v>0</v>
      </c>
      <c r="AG44" s="106">
        <f>SUM(AG13:AG43)</f>
        <v>0</v>
      </c>
      <c r="AH44" s="132">
        <f t="shared" si="3"/>
        <v>2</v>
      </c>
      <c r="AI44" s="106"/>
    </row>
    <row r="45" spans="1:35" ht="15" customHeight="1">
      <c r="A45" s="18"/>
      <c r="B45" s="28"/>
      <c r="C45" s="261" t="s">
        <v>41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40">
        <f>SUM(P13:P43)</f>
        <v>465</v>
      </c>
      <c r="Q45" s="19"/>
      <c r="R45" s="36">
        <f>SUM(R13:R43)</f>
        <v>8</v>
      </c>
      <c r="S45" s="264" t="s">
        <v>41</v>
      </c>
      <c r="T45" s="265"/>
      <c r="U45" s="265"/>
      <c r="V45" s="265"/>
      <c r="W45" s="265"/>
      <c r="X45" s="265"/>
      <c r="Y45" s="265"/>
      <c r="Z45" s="265"/>
      <c r="AA45" s="266"/>
      <c r="AB45" s="102"/>
      <c r="AC45" s="133">
        <f>R45+AB44</f>
        <v>4472</v>
      </c>
      <c r="AD45" s="106"/>
      <c r="AE45" s="106"/>
      <c r="AF45" s="106"/>
      <c r="AG45" s="106"/>
      <c r="AH45" s="132"/>
      <c r="AI45" s="106"/>
    </row>
    <row r="46" spans="1:34" ht="30" customHeight="1">
      <c r="A46" s="6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95">
        <v>9</v>
      </c>
      <c r="L46" s="22">
        <v>10</v>
      </c>
      <c r="M46" s="22">
        <v>11</v>
      </c>
      <c r="N46" s="21" t="s">
        <v>38</v>
      </c>
      <c r="O46" s="26" t="s">
        <v>2</v>
      </c>
      <c r="P46" s="26"/>
      <c r="Q46" s="31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54.75" customHeight="1">
      <c r="A47" s="92" t="s">
        <v>68</v>
      </c>
      <c r="B47" s="43">
        <f>SUM(C47:O47)</f>
        <v>679</v>
      </c>
      <c r="C47" s="29">
        <f>C12+C44</f>
        <v>48</v>
      </c>
      <c r="D47" s="29">
        <f aca="true" t="shared" si="7" ref="D47:O47">D12+D44</f>
        <v>65</v>
      </c>
      <c r="E47" s="29">
        <f t="shared" si="7"/>
        <v>51</v>
      </c>
      <c r="F47" s="29">
        <f t="shared" si="7"/>
        <v>46</v>
      </c>
      <c r="G47" s="29">
        <f t="shared" si="7"/>
        <v>75</v>
      </c>
      <c r="H47" s="29">
        <f t="shared" si="7"/>
        <v>73</v>
      </c>
      <c r="I47" s="29">
        <f t="shared" si="7"/>
        <v>54</v>
      </c>
      <c r="J47" s="29">
        <f t="shared" si="7"/>
        <v>77</v>
      </c>
      <c r="K47" s="29">
        <f t="shared" si="7"/>
        <v>55</v>
      </c>
      <c r="L47" s="29">
        <f t="shared" si="7"/>
        <v>30</v>
      </c>
      <c r="M47" s="29">
        <f t="shared" si="7"/>
        <v>22</v>
      </c>
      <c r="N47" s="29">
        <f t="shared" si="7"/>
        <v>42</v>
      </c>
      <c r="O47" s="29">
        <f t="shared" si="7"/>
        <v>41</v>
      </c>
      <c r="P47" s="30"/>
      <c r="Q47" s="34"/>
      <c r="R47" s="93"/>
      <c r="S47" s="121">
        <f aca="true" t="shared" si="8" ref="S47:AB47">S12+S44</f>
        <v>38</v>
      </c>
      <c r="T47" s="121">
        <f t="shared" si="8"/>
        <v>26</v>
      </c>
      <c r="U47" s="121">
        <f t="shared" si="8"/>
        <v>57</v>
      </c>
      <c r="V47" s="121">
        <f t="shared" si="8"/>
        <v>158</v>
      </c>
      <c r="W47" s="121">
        <f t="shared" si="8"/>
        <v>197</v>
      </c>
      <c r="X47" s="121">
        <f t="shared" si="8"/>
        <v>280</v>
      </c>
      <c r="Y47" s="121">
        <f t="shared" si="8"/>
        <v>5</v>
      </c>
      <c r="Z47" s="121">
        <f t="shared" si="8"/>
        <v>23</v>
      </c>
      <c r="AA47" s="121">
        <f t="shared" si="8"/>
        <v>0</v>
      </c>
      <c r="AB47" s="121">
        <f t="shared" si="8"/>
        <v>9993</v>
      </c>
      <c r="AC47" s="142">
        <f>SUM(S47:AB47)</f>
        <v>10777</v>
      </c>
      <c r="AD47" s="106">
        <f>AD12+AD44</f>
        <v>4</v>
      </c>
      <c r="AE47" s="106">
        <f>AE12+AE44</f>
        <v>0</v>
      </c>
      <c r="AF47" s="106">
        <f>AF12+AF44</f>
        <v>5</v>
      </c>
      <c r="AG47" s="106">
        <f>AG12+AG44</f>
        <v>14</v>
      </c>
      <c r="AH47" s="132">
        <f>AH12+AH44</f>
        <v>23</v>
      </c>
    </row>
    <row r="48" spans="1:34" ht="20.25" customHeight="1">
      <c r="A48" s="15"/>
      <c r="B48" s="41">
        <f>B47</f>
        <v>679</v>
      </c>
      <c r="C48" s="211" t="s">
        <v>5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41">
        <f>P12+P45</f>
        <v>1313</v>
      </c>
      <c r="Q48" s="14"/>
      <c r="R48" s="42">
        <f>R12+R45</f>
        <v>784</v>
      </c>
      <c r="S48" s="260" t="s">
        <v>5</v>
      </c>
      <c r="T48" s="260"/>
      <c r="U48" s="260"/>
      <c r="V48" s="260"/>
      <c r="W48" s="260"/>
      <c r="X48" s="260"/>
      <c r="Y48" s="260"/>
      <c r="Z48" s="260"/>
      <c r="AA48" s="260"/>
      <c r="AB48" s="24"/>
      <c r="AC48" s="106"/>
      <c r="AD48" s="106"/>
      <c r="AE48" s="106"/>
      <c r="AF48" s="106"/>
      <c r="AG48" s="106"/>
      <c r="AH48" s="106"/>
    </row>
  </sheetData>
  <sheetProtection/>
  <mergeCells count="43">
    <mergeCell ref="S48:AA48"/>
    <mergeCell ref="W6:W10"/>
    <mergeCell ref="C45:O45"/>
    <mergeCell ref="S45:AA45"/>
    <mergeCell ref="C48:O48"/>
    <mergeCell ref="C11:O11"/>
    <mergeCell ref="S11:AA11"/>
    <mergeCell ref="N8:N10"/>
    <mergeCell ref="C5:O7"/>
    <mergeCell ref="P5:P10"/>
    <mergeCell ref="E10:F10"/>
    <mergeCell ref="R5:R10"/>
    <mergeCell ref="Q5:Q10"/>
    <mergeCell ref="A5:A10"/>
    <mergeCell ref="B5:B10"/>
    <mergeCell ref="C8:M9"/>
    <mergeCell ref="O8:O10"/>
    <mergeCell ref="G10:H10"/>
    <mergeCell ref="C10:D10"/>
    <mergeCell ref="I10:J10"/>
    <mergeCell ref="S5:AB5"/>
    <mergeCell ref="S6:S10"/>
    <mergeCell ref="Z6:Z10"/>
    <mergeCell ref="AA6:AA10"/>
    <mergeCell ref="T6:T10"/>
    <mergeCell ref="U6:U10"/>
    <mergeCell ref="A2:P2"/>
    <mergeCell ref="R2:AB2"/>
    <mergeCell ref="A4:P4"/>
    <mergeCell ref="Q4:AB4"/>
    <mergeCell ref="AI5:AI10"/>
    <mergeCell ref="AG6:AG10"/>
    <mergeCell ref="AH6:AH10"/>
    <mergeCell ref="AD5:AH5"/>
    <mergeCell ref="AD6:AD10"/>
    <mergeCell ref="AE6:AE10"/>
    <mergeCell ref="AF6:AF10"/>
    <mergeCell ref="L10:M10"/>
    <mergeCell ref="Y6:Y10"/>
    <mergeCell ref="AC6:AC10"/>
    <mergeCell ref="AB6:AB10"/>
    <mergeCell ref="V6:V10"/>
    <mergeCell ref="X6:X10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B19">
      <selection activeCell="P39" sqref="P39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31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  <c r="AE3" s="146">
        <v>40787</v>
      </c>
    </row>
    <row r="4" spans="1:28" ht="15" customHeight="1">
      <c r="A4" s="223" t="s">
        <v>141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 t="s">
        <v>142</v>
      </c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8" t="s">
        <v>49</v>
      </c>
      <c r="Q5" s="257" t="s">
        <v>4</v>
      </c>
      <c r="R5" s="254" t="s">
        <v>64</v>
      </c>
      <c r="S5" s="246" t="s">
        <v>43</v>
      </c>
      <c r="T5" s="247"/>
      <c r="U5" s="247"/>
      <c r="V5" s="247"/>
      <c r="W5" s="247"/>
      <c r="X5" s="247"/>
      <c r="Y5" s="247"/>
      <c r="Z5" s="247"/>
      <c r="AA5" s="247"/>
      <c r="AB5" s="270"/>
      <c r="AC5" s="106"/>
      <c r="AD5" s="208" t="s">
        <v>62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9"/>
      <c r="Q6" s="258"/>
      <c r="R6" s="255"/>
      <c r="S6" s="243" t="s">
        <v>39</v>
      </c>
      <c r="T6" s="248" t="s">
        <v>40</v>
      </c>
      <c r="U6" s="251" t="s">
        <v>50</v>
      </c>
      <c r="V6" s="243" t="s">
        <v>30</v>
      </c>
      <c r="W6" s="237" t="s">
        <v>51</v>
      </c>
      <c r="X6" s="237" t="s">
        <v>52</v>
      </c>
      <c r="Y6" s="237" t="s">
        <v>54</v>
      </c>
      <c r="Z6" s="243" t="s">
        <v>53</v>
      </c>
      <c r="AA6" s="243" t="s">
        <v>55</v>
      </c>
      <c r="AB6" s="243" t="s">
        <v>31</v>
      </c>
      <c r="AC6" s="209" t="s">
        <v>70</v>
      </c>
      <c r="AD6" s="207" t="s">
        <v>57</v>
      </c>
      <c r="AE6" s="207" t="s">
        <v>58</v>
      </c>
      <c r="AF6" s="207" t="s">
        <v>59</v>
      </c>
      <c r="AG6" s="207" t="s">
        <v>60</v>
      </c>
      <c r="AH6" s="207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9"/>
      <c r="Q7" s="258"/>
      <c r="R7" s="255"/>
      <c r="S7" s="244"/>
      <c r="T7" s="249"/>
      <c r="U7" s="252"/>
      <c r="V7" s="244"/>
      <c r="W7" s="238"/>
      <c r="X7" s="238"/>
      <c r="Y7" s="238"/>
      <c r="Z7" s="244"/>
      <c r="AA7" s="244"/>
      <c r="AB7" s="244"/>
      <c r="AC7" s="209"/>
      <c r="AD7" s="207"/>
      <c r="AE7" s="207"/>
      <c r="AF7" s="207"/>
      <c r="AG7" s="207"/>
      <c r="AH7" s="207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29"/>
      <c r="Q8" s="258"/>
      <c r="R8" s="255"/>
      <c r="S8" s="244"/>
      <c r="T8" s="249"/>
      <c r="U8" s="252"/>
      <c r="V8" s="244"/>
      <c r="W8" s="238"/>
      <c r="X8" s="238"/>
      <c r="Y8" s="238"/>
      <c r="Z8" s="244"/>
      <c r="AA8" s="244"/>
      <c r="AB8" s="244"/>
      <c r="AC8" s="209"/>
      <c r="AD8" s="207"/>
      <c r="AE8" s="207"/>
      <c r="AF8" s="207"/>
      <c r="AG8" s="207"/>
      <c r="AH8" s="207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9"/>
      <c r="Q9" s="258"/>
      <c r="R9" s="255"/>
      <c r="S9" s="244"/>
      <c r="T9" s="249"/>
      <c r="U9" s="252"/>
      <c r="V9" s="244"/>
      <c r="W9" s="238"/>
      <c r="X9" s="238"/>
      <c r="Y9" s="238"/>
      <c r="Z9" s="244"/>
      <c r="AA9" s="244"/>
      <c r="AB9" s="244"/>
      <c r="AC9" s="209"/>
      <c r="AD9" s="207"/>
      <c r="AE9" s="207"/>
      <c r="AF9" s="207"/>
      <c r="AG9" s="207"/>
      <c r="AH9" s="207"/>
      <c r="AI9" s="219"/>
    </row>
    <row r="10" spans="1:35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3" t="s">
        <v>47</v>
      </c>
      <c r="L10" s="216" t="s">
        <v>46</v>
      </c>
      <c r="M10" s="217"/>
      <c r="N10" s="219"/>
      <c r="O10" s="219"/>
      <c r="P10" s="230"/>
      <c r="Q10" s="259"/>
      <c r="R10" s="256"/>
      <c r="S10" s="245"/>
      <c r="T10" s="250"/>
      <c r="U10" s="253"/>
      <c r="V10" s="245"/>
      <c r="W10" s="239"/>
      <c r="X10" s="239"/>
      <c r="Y10" s="239"/>
      <c r="Z10" s="245"/>
      <c r="AA10" s="245"/>
      <c r="AB10" s="245"/>
      <c r="AC10" s="209"/>
      <c r="AD10" s="207"/>
      <c r="AE10" s="207"/>
      <c r="AF10" s="207"/>
      <c r="AG10" s="207"/>
      <c r="AH10" s="207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116"/>
      <c r="Q11" s="68"/>
      <c r="R11" s="33"/>
      <c r="S11" s="215" t="s">
        <v>37</v>
      </c>
      <c r="T11" s="215"/>
      <c r="U11" s="215"/>
      <c r="V11" s="215"/>
      <c r="W11" s="215"/>
      <c r="X11" s="215"/>
      <c r="Y11" s="215"/>
      <c r="Z11" s="215"/>
      <c r="AA11" s="215"/>
      <c r="AB11" s="25"/>
      <c r="AC11" s="138"/>
      <c r="AD11" s="119"/>
      <c r="AE11" s="119"/>
      <c r="AF11" s="106"/>
      <c r="AG11" s="106"/>
      <c r="AH11" s="132"/>
      <c r="AI11" s="68"/>
    </row>
    <row r="12" spans="1:35" ht="15" customHeight="1">
      <c r="A12" s="38"/>
      <c r="B12" s="30">
        <f>Авг!B48</f>
        <v>679</v>
      </c>
      <c r="C12" s="80">
        <f>Авг!C47</f>
        <v>48</v>
      </c>
      <c r="D12" s="80">
        <f>Авг!D47</f>
        <v>65</v>
      </c>
      <c r="E12" s="80">
        <f>Авг!E47</f>
        <v>51</v>
      </c>
      <c r="F12" s="80">
        <f>Авг!F47</f>
        <v>46</v>
      </c>
      <c r="G12" s="80">
        <f>Авг!G47</f>
        <v>75</v>
      </c>
      <c r="H12" s="80">
        <f>Авг!H47</f>
        <v>73</v>
      </c>
      <c r="I12" s="80">
        <f>Авг!I47</f>
        <v>54</v>
      </c>
      <c r="J12" s="80">
        <f>Авг!J47</f>
        <v>77</v>
      </c>
      <c r="K12" s="80">
        <f>Авг!K47</f>
        <v>55</v>
      </c>
      <c r="L12" s="80">
        <f>Авг!L47</f>
        <v>30</v>
      </c>
      <c r="M12" s="80">
        <f>Авг!M47</f>
        <v>22</v>
      </c>
      <c r="N12" s="80">
        <f>Авг!N47</f>
        <v>42</v>
      </c>
      <c r="O12" s="80">
        <f>Авг!O47</f>
        <v>41</v>
      </c>
      <c r="P12" s="116">
        <f>Авг!P48</f>
        <v>1313</v>
      </c>
      <c r="Q12" s="38"/>
      <c r="R12" s="33">
        <f>S12+T12+U12+V12+W12+X12+Y12+Z12+AA12</f>
        <v>784</v>
      </c>
      <c r="S12" s="48">
        <f>Авг!S47</f>
        <v>38</v>
      </c>
      <c r="T12" s="48">
        <f>Авг!T47</f>
        <v>26</v>
      </c>
      <c r="U12" s="48">
        <f>Авг!U47</f>
        <v>57</v>
      </c>
      <c r="V12" s="48">
        <f>Авг!V47</f>
        <v>158</v>
      </c>
      <c r="W12" s="48">
        <f>Авг!W47</f>
        <v>197</v>
      </c>
      <c r="X12" s="48">
        <f>Авг!X47</f>
        <v>280</v>
      </c>
      <c r="Y12" s="48">
        <f>Авг!Y47</f>
        <v>5</v>
      </c>
      <c r="Z12" s="48">
        <f>Авг!Z47</f>
        <v>23</v>
      </c>
      <c r="AA12" s="48">
        <f>Авг!AA47</f>
        <v>0</v>
      </c>
      <c r="AB12" s="48">
        <f>Авг!AB47</f>
        <v>9993</v>
      </c>
      <c r="AC12" s="132">
        <f>SUM(S12:AB12)</f>
        <v>10777</v>
      </c>
      <c r="AD12" s="106"/>
      <c r="AE12" s="106"/>
      <c r="AF12" s="106"/>
      <c r="AG12" s="106"/>
      <c r="AH12" s="132">
        <f>Авг!AH47</f>
        <v>23</v>
      </c>
      <c r="AI12" s="38"/>
    </row>
    <row r="13" spans="1:35" ht="15" customHeight="1">
      <c r="A13" s="32">
        <v>1</v>
      </c>
      <c r="B13" s="90">
        <f>C13+D13+E13+F13+G13+H13+I13+J13+K13+L13+M13+N13+O13</f>
        <v>0</v>
      </c>
      <c r="C13" s="80"/>
      <c r="D13" s="81"/>
      <c r="E13" s="80"/>
      <c r="F13" s="81"/>
      <c r="G13" s="80"/>
      <c r="H13" s="81"/>
      <c r="I13" s="80"/>
      <c r="J13" s="81"/>
      <c r="K13" s="94"/>
      <c r="L13" s="80"/>
      <c r="M13" s="81"/>
      <c r="N13" s="18"/>
      <c r="O13" s="18"/>
      <c r="P13" s="94"/>
      <c r="Q13" s="32">
        <v>1</v>
      </c>
      <c r="R13" s="54">
        <f>SUM(S13:AA13)</f>
        <v>0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132">
        <f>S13+T13+U13+V13+W13+X13+Y13+Z13+AA13+AB13</f>
        <v>0</v>
      </c>
      <c r="AD13" s="106"/>
      <c r="AE13" s="106"/>
      <c r="AF13" s="106"/>
      <c r="AG13" s="106"/>
      <c r="AH13" s="132">
        <v>0</v>
      </c>
      <c r="AI13" s="32">
        <v>1</v>
      </c>
    </row>
    <row r="14" spans="1:35" ht="15" customHeight="1">
      <c r="A14" s="32">
        <v>2</v>
      </c>
      <c r="B14" s="90">
        <f aca="true" t="shared" si="0" ref="B14:B42">C14+D14+E14+F14+G14+H14+I14+J14+K14+L14+M14+N14+O14</f>
        <v>0</v>
      </c>
      <c r="C14" s="80"/>
      <c r="D14" s="81"/>
      <c r="E14" s="80"/>
      <c r="F14" s="81"/>
      <c r="G14" s="80"/>
      <c r="H14" s="81"/>
      <c r="I14" s="80"/>
      <c r="J14" s="81"/>
      <c r="K14" s="94"/>
      <c r="L14" s="80"/>
      <c r="M14" s="81"/>
      <c r="N14" s="18"/>
      <c r="O14" s="18"/>
      <c r="P14" s="94"/>
      <c r="Q14" s="32">
        <v>2</v>
      </c>
      <c r="R14" s="54">
        <f>SUM(S14:Z14)</f>
        <v>0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132">
        <f aca="true" t="shared" si="1" ref="AC14:AC42">S14+T14+U14+V14+W14+X14+Y14+Z14+AA14+AB14</f>
        <v>0</v>
      </c>
      <c r="AD14" s="106"/>
      <c r="AE14" s="106"/>
      <c r="AF14" s="106"/>
      <c r="AG14" s="106"/>
      <c r="AH14" s="132">
        <f aca="true" t="shared" si="2" ref="AH14:AH43">AD14+AE14+AF14+AG14</f>
        <v>0</v>
      </c>
      <c r="AI14" s="32">
        <v>2</v>
      </c>
    </row>
    <row r="15" spans="1:35" ht="15" customHeight="1">
      <c r="A15" s="32">
        <v>3</v>
      </c>
      <c r="B15" s="90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94">
        <v>130</v>
      </c>
      <c r="Q15" s="32">
        <v>3</v>
      </c>
      <c r="R15" s="54">
        <f aca="true" t="shared" si="3" ref="R15:R42">SUM(S15:AA15)</f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>
        <v>418</v>
      </c>
      <c r="AC15" s="132">
        <f t="shared" si="1"/>
        <v>418</v>
      </c>
      <c r="AD15" s="106"/>
      <c r="AE15" s="106"/>
      <c r="AF15" s="106"/>
      <c r="AG15" s="106"/>
      <c r="AH15" s="132">
        <f t="shared" si="2"/>
        <v>0</v>
      </c>
      <c r="AI15" s="32">
        <v>3</v>
      </c>
    </row>
    <row r="16" spans="1:35" ht="15" customHeight="1">
      <c r="A16" s="32">
        <v>4</v>
      </c>
      <c r="B16" s="90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94">
        <v>101</v>
      </c>
      <c r="Q16" s="32">
        <v>4</v>
      </c>
      <c r="R16" s="54">
        <f t="shared" si="3"/>
        <v>29</v>
      </c>
      <c r="S16" s="55"/>
      <c r="T16" s="55">
        <v>3</v>
      </c>
      <c r="U16" s="55">
        <v>2</v>
      </c>
      <c r="V16" s="55"/>
      <c r="W16" s="55"/>
      <c r="X16" s="55">
        <v>20</v>
      </c>
      <c r="Y16" s="55">
        <v>2</v>
      </c>
      <c r="Z16" s="55">
        <v>2</v>
      </c>
      <c r="AA16" s="55"/>
      <c r="AB16" s="55">
        <v>195</v>
      </c>
      <c r="AC16" s="132">
        <f t="shared" si="1"/>
        <v>224</v>
      </c>
      <c r="AD16" s="106"/>
      <c r="AE16" s="106"/>
      <c r="AF16" s="106"/>
      <c r="AG16" s="106"/>
      <c r="AH16" s="132">
        <f t="shared" si="2"/>
        <v>0</v>
      </c>
      <c r="AI16" s="32">
        <v>4</v>
      </c>
    </row>
    <row r="17" spans="1:35" ht="15" customHeight="1">
      <c r="A17" s="32">
        <v>5</v>
      </c>
      <c r="B17" s="90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94">
        <v>58</v>
      </c>
      <c r="Q17" s="32">
        <v>5</v>
      </c>
      <c r="R17" s="54">
        <f t="shared" si="3"/>
        <v>3</v>
      </c>
      <c r="S17" s="55"/>
      <c r="T17" s="55"/>
      <c r="U17" s="55"/>
      <c r="V17" s="55"/>
      <c r="W17" s="55"/>
      <c r="X17" s="55">
        <v>3</v>
      </c>
      <c r="Y17" s="55"/>
      <c r="Z17" s="55"/>
      <c r="AA17" s="55"/>
      <c r="AB17" s="55">
        <v>93</v>
      </c>
      <c r="AC17" s="132">
        <f t="shared" si="1"/>
        <v>96</v>
      </c>
      <c r="AD17" s="106"/>
      <c r="AE17" s="106"/>
      <c r="AF17" s="106"/>
      <c r="AG17" s="106"/>
      <c r="AH17" s="132">
        <f t="shared" si="2"/>
        <v>0</v>
      </c>
      <c r="AI17" s="32">
        <v>5</v>
      </c>
    </row>
    <row r="18" spans="1:35" ht="15" customHeight="1">
      <c r="A18" s="32">
        <v>6</v>
      </c>
      <c r="B18" s="90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94">
        <v>67</v>
      </c>
      <c r="Q18" s="32">
        <v>6</v>
      </c>
      <c r="R18" s="54">
        <f t="shared" si="3"/>
        <v>2</v>
      </c>
      <c r="S18" s="55"/>
      <c r="T18" s="55"/>
      <c r="U18" s="55"/>
      <c r="V18" s="55"/>
      <c r="W18" s="55"/>
      <c r="X18" s="55">
        <v>2</v>
      </c>
      <c r="Y18" s="55"/>
      <c r="Z18" s="55"/>
      <c r="AA18" s="55"/>
      <c r="AB18" s="55">
        <v>166</v>
      </c>
      <c r="AC18" s="132">
        <f t="shared" si="1"/>
        <v>168</v>
      </c>
      <c r="AD18" s="106"/>
      <c r="AE18" s="106"/>
      <c r="AF18" s="106"/>
      <c r="AG18" s="106"/>
      <c r="AH18" s="132">
        <f t="shared" si="2"/>
        <v>0</v>
      </c>
      <c r="AI18" s="32">
        <v>6</v>
      </c>
    </row>
    <row r="19" spans="1:35" ht="15" customHeight="1">
      <c r="A19" s="32">
        <v>7</v>
      </c>
      <c r="B19" s="90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94">
        <v>12</v>
      </c>
      <c r="Q19" s="32">
        <v>7</v>
      </c>
      <c r="R19" s="54">
        <f t="shared" si="3"/>
        <v>9</v>
      </c>
      <c r="S19" s="55"/>
      <c r="T19" s="55"/>
      <c r="U19" s="55"/>
      <c r="V19" s="55"/>
      <c r="W19" s="55"/>
      <c r="X19" s="55">
        <v>9</v>
      </c>
      <c r="Y19" s="55"/>
      <c r="Z19" s="55"/>
      <c r="AA19" s="55"/>
      <c r="AB19" s="55">
        <v>16</v>
      </c>
      <c r="AC19" s="132">
        <f t="shared" si="1"/>
        <v>25</v>
      </c>
      <c r="AD19" s="106"/>
      <c r="AE19" s="106"/>
      <c r="AF19" s="106"/>
      <c r="AG19" s="106"/>
      <c r="AH19" s="132">
        <f t="shared" si="2"/>
        <v>0</v>
      </c>
      <c r="AI19" s="32">
        <v>7</v>
      </c>
    </row>
    <row r="20" spans="1:35" ht="15" customHeight="1">
      <c r="A20" s="32">
        <v>8</v>
      </c>
      <c r="B20" s="90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94"/>
      <c r="Q20" s="32">
        <v>8</v>
      </c>
      <c r="R20" s="54">
        <f t="shared" si="3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1"/>
        <v>0</v>
      </c>
      <c r="AD20" s="106"/>
      <c r="AE20" s="106"/>
      <c r="AF20" s="106"/>
      <c r="AG20" s="106"/>
      <c r="AH20" s="132">
        <f t="shared" si="2"/>
        <v>0</v>
      </c>
      <c r="AI20" s="32">
        <v>8</v>
      </c>
    </row>
    <row r="21" spans="1:35" ht="15" customHeight="1">
      <c r="A21" s="32">
        <v>9</v>
      </c>
      <c r="B21" s="90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94"/>
      <c r="Q21" s="32">
        <v>9</v>
      </c>
      <c r="R21" s="54">
        <f t="shared" si="3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1"/>
        <v>0</v>
      </c>
      <c r="AD21" s="106"/>
      <c r="AE21" s="106"/>
      <c r="AF21" s="106"/>
      <c r="AG21" s="106"/>
      <c r="AH21" s="132">
        <f t="shared" si="2"/>
        <v>0</v>
      </c>
      <c r="AI21" s="32">
        <v>9</v>
      </c>
    </row>
    <row r="22" spans="1:35" ht="15" customHeight="1">
      <c r="A22" s="32">
        <v>10</v>
      </c>
      <c r="B22" s="90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94">
        <v>22</v>
      </c>
      <c r="Q22" s="32">
        <v>10</v>
      </c>
      <c r="R22" s="54">
        <f t="shared" si="3"/>
        <v>11</v>
      </c>
      <c r="S22" s="55"/>
      <c r="T22" s="55"/>
      <c r="U22" s="55"/>
      <c r="V22" s="55"/>
      <c r="W22" s="55"/>
      <c r="X22" s="55">
        <v>11</v>
      </c>
      <c r="Y22" s="55"/>
      <c r="Z22" s="55"/>
      <c r="AA22" s="55"/>
      <c r="AB22" s="55">
        <v>38</v>
      </c>
      <c r="AC22" s="132">
        <f t="shared" si="1"/>
        <v>49</v>
      </c>
      <c r="AD22" s="106"/>
      <c r="AE22" s="106"/>
      <c r="AF22" s="106"/>
      <c r="AG22" s="106"/>
      <c r="AH22" s="132">
        <f t="shared" si="2"/>
        <v>0</v>
      </c>
      <c r="AI22" s="32">
        <v>10</v>
      </c>
    </row>
    <row r="23" spans="1:35" ht="15" customHeight="1">
      <c r="A23" s="32">
        <v>11</v>
      </c>
      <c r="B23" s="90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94"/>
      <c r="Q23" s="32">
        <v>11</v>
      </c>
      <c r="R23" s="54">
        <f t="shared" si="3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2">
        <f t="shared" si="1"/>
        <v>0</v>
      </c>
      <c r="AD23" s="106"/>
      <c r="AE23" s="106"/>
      <c r="AF23" s="106"/>
      <c r="AG23" s="106"/>
      <c r="AH23" s="132">
        <f t="shared" si="2"/>
        <v>0</v>
      </c>
      <c r="AI23" s="32">
        <v>11</v>
      </c>
    </row>
    <row r="24" spans="1:35" ht="15" customHeight="1">
      <c r="A24" s="32">
        <v>12</v>
      </c>
      <c r="B24" s="90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94">
        <v>129</v>
      </c>
      <c r="Q24" s="32">
        <v>12</v>
      </c>
      <c r="R24" s="54">
        <f t="shared" si="3"/>
        <v>45</v>
      </c>
      <c r="S24" s="55">
        <v>2</v>
      </c>
      <c r="T24" s="55">
        <v>10</v>
      </c>
      <c r="U24" s="55"/>
      <c r="V24" s="55"/>
      <c r="W24" s="55"/>
      <c r="X24" s="55">
        <v>21</v>
      </c>
      <c r="Y24" s="55">
        <v>12</v>
      </c>
      <c r="Z24" s="55"/>
      <c r="AA24" s="55"/>
      <c r="AB24" s="55">
        <v>68</v>
      </c>
      <c r="AC24" s="132">
        <f t="shared" si="1"/>
        <v>113</v>
      </c>
      <c r="AD24" s="106">
        <v>5</v>
      </c>
      <c r="AE24" s="106"/>
      <c r="AF24" s="106"/>
      <c r="AG24" s="106"/>
      <c r="AH24" s="132">
        <f t="shared" si="2"/>
        <v>5</v>
      </c>
      <c r="AI24" s="32">
        <v>12</v>
      </c>
    </row>
    <row r="25" spans="1:35" ht="15" customHeight="1">
      <c r="A25" s="32">
        <v>13</v>
      </c>
      <c r="B25" s="90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94">
        <v>55</v>
      </c>
      <c r="Q25" s="32">
        <v>13</v>
      </c>
      <c r="R25" s="54">
        <f t="shared" si="3"/>
        <v>15</v>
      </c>
      <c r="S25" s="55"/>
      <c r="T25" s="55"/>
      <c r="U25" s="55">
        <v>2</v>
      </c>
      <c r="V25" s="55"/>
      <c r="W25" s="55"/>
      <c r="X25" s="55">
        <v>10</v>
      </c>
      <c r="Y25" s="55">
        <v>3</v>
      </c>
      <c r="Z25" s="55"/>
      <c r="AA25" s="55"/>
      <c r="AB25" s="55">
        <v>37</v>
      </c>
      <c r="AC25" s="132">
        <f t="shared" si="1"/>
        <v>52</v>
      </c>
      <c r="AD25" s="106">
        <v>4</v>
      </c>
      <c r="AE25" s="106"/>
      <c r="AF25" s="106"/>
      <c r="AG25" s="106"/>
      <c r="AH25" s="132">
        <f t="shared" si="2"/>
        <v>4</v>
      </c>
      <c r="AI25" s="32">
        <v>13</v>
      </c>
    </row>
    <row r="26" spans="1:35" ht="15" customHeight="1">
      <c r="A26" s="32">
        <v>14</v>
      </c>
      <c r="B26" s="90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94">
        <v>69</v>
      </c>
      <c r="Q26" s="32">
        <v>14</v>
      </c>
      <c r="R26" s="54">
        <f t="shared" si="3"/>
        <v>60</v>
      </c>
      <c r="S26" s="55">
        <v>3</v>
      </c>
      <c r="T26" s="55">
        <v>14</v>
      </c>
      <c r="U26" s="55"/>
      <c r="V26" s="55"/>
      <c r="W26" s="55"/>
      <c r="X26" s="55">
        <v>43</v>
      </c>
      <c r="Y26" s="55"/>
      <c r="Z26" s="55"/>
      <c r="AA26" s="55"/>
      <c r="AB26" s="55">
        <v>39</v>
      </c>
      <c r="AC26" s="132">
        <f t="shared" si="1"/>
        <v>99</v>
      </c>
      <c r="AD26" s="106">
        <v>3</v>
      </c>
      <c r="AE26" s="106"/>
      <c r="AF26" s="106"/>
      <c r="AG26" s="106"/>
      <c r="AH26" s="132">
        <f t="shared" si="2"/>
        <v>3</v>
      </c>
      <c r="AI26" s="32">
        <v>14</v>
      </c>
    </row>
    <row r="27" spans="1:35" ht="15" customHeight="1">
      <c r="A27" s="32">
        <v>15</v>
      </c>
      <c r="B27" s="90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94"/>
      <c r="Q27" s="32">
        <v>15</v>
      </c>
      <c r="R27" s="54">
        <f t="shared" si="3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1"/>
        <v>0</v>
      </c>
      <c r="AD27" s="106"/>
      <c r="AE27" s="106"/>
      <c r="AF27" s="106"/>
      <c r="AG27" s="106"/>
      <c r="AH27" s="132">
        <f t="shared" si="2"/>
        <v>0</v>
      </c>
      <c r="AI27" s="32">
        <v>15</v>
      </c>
    </row>
    <row r="28" spans="1:35" ht="15" customHeight="1">
      <c r="A28" s="32">
        <v>16</v>
      </c>
      <c r="B28" s="90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94"/>
      <c r="Q28" s="32">
        <v>16</v>
      </c>
      <c r="R28" s="54">
        <f t="shared" si="3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2">
        <f t="shared" si="1"/>
        <v>0</v>
      </c>
      <c r="AD28" s="106"/>
      <c r="AE28" s="106"/>
      <c r="AF28" s="106"/>
      <c r="AG28" s="106"/>
      <c r="AH28" s="132">
        <f t="shared" si="2"/>
        <v>0</v>
      </c>
      <c r="AI28" s="32">
        <v>16</v>
      </c>
    </row>
    <row r="29" spans="1:35" ht="15" customHeight="1">
      <c r="A29" s="32">
        <v>17</v>
      </c>
      <c r="B29" s="90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94">
        <v>47</v>
      </c>
      <c r="Q29" s="32">
        <v>17</v>
      </c>
      <c r="R29" s="54">
        <f t="shared" si="3"/>
        <v>72</v>
      </c>
      <c r="S29" s="55">
        <v>8</v>
      </c>
      <c r="T29" s="55">
        <v>13</v>
      </c>
      <c r="U29" s="55"/>
      <c r="V29" s="55"/>
      <c r="W29" s="55"/>
      <c r="X29" s="55">
        <v>33</v>
      </c>
      <c r="Y29" s="55">
        <v>18</v>
      </c>
      <c r="Z29" s="55"/>
      <c r="AA29" s="55"/>
      <c r="AB29" s="55">
        <v>12</v>
      </c>
      <c r="AC29" s="132">
        <f t="shared" si="1"/>
        <v>84</v>
      </c>
      <c r="AD29" s="106">
        <v>6</v>
      </c>
      <c r="AE29" s="106"/>
      <c r="AF29" s="106"/>
      <c r="AG29" s="106"/>
      <c r="AH29" s="132">
        <f t="shared" si="2"/>
        <v>6</v>
      </c>
      <c r="AI29" s="32">
        <v>17</v>
      </c>
    </row>
    <row r="30" spans="1:35" ht="15" customHeight="1">
      <c r="A30" s="32">
        <v>18</v>
      </c>
      <c r="B30" s="90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94">
        <v>54</v>
      </c>
      <c r="Q30" s="32">
        <v>18</v>
      </c>
      <c r="R30" s="54">
        <f t="shared" si="3"/>
        <v>90</v>
      </c>
      <c r="S30" s="55"/>
      <c r="T30" s="55">
        <v>8</v>
      </c>
      <c r="U30" s="55"/>
      <c r="V30" s="55"/>
      <c r="W30" s="55"/>
      <c r="X30" s="55">
        <v>64</v>
      </c>
      <c r="Y30" s="55">
        <v>18</v>
      </c>
      <c r="Z30" s="55"/>
      <c r="AA30" s="55"/>
      <c r="AB30" s="55">
        <v>2</v>
      </c>
      <c r="AC30" s="132">
        <f t="shared" si="1"/>
        <v>92</v>
      </c>
      <c r="AD30" s="106"/>
      <c r="AE30" s="106"/>
      <c r="AF30" s="106"/>
      <c r="AG30" s="106"/>
      <c r="AH30" s="132">
        <f t="shared" si="2"/>
        <v>0</v>
      </c>
      <c r="AI30" s="32">
        <v>18</v>
      </c>
    </row>
    <row r="31" spans="1:35" ht="15" customHeight="1">
      <c r="A31" s="32">
        <v>19</v>
      </c>
      <c r="B31" s="90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94">
        <v>43</v>
      </c>
      <c r="Q31" s="32">
        <v>19</v>
      </c>
      <c r="R31" s="54">
        <f t="shared" si="3"/>
        <v>27</v>
      </c>
      <c r="S31" s="55">
        <v>2</v>
      </c>
      <c r="T31" s="55">
        <v>1</v>
      </c>
      <c r="U31" s="55"/>
      <c r="V31" s="55"/>
      <c r="W31" s="55"/>
      <c r="X31" s="55">
        <v>24</v>
      </c>
      <c r="Y31" s="55"/>
      <c r="Z31" s="55"/>
      <c r="AA31" s="55"/>
      <c r="AB31" s="55">
        <v>5</v>
      </c>
      <c r="AC31" s="132">
        <f t="shared" si="1"/>
        <v>32</v>
      </c>
      <c r="AD31" s="106">
        <v>1</v>
      </c>
      <c r="AE31" s="106"/>
      <c r="AF31" s="106">
        <v>4</v>
      </c>
      <c r="AG31" s="106">
        <v>2</v>
      </c>
      <c r="AH31" s="132">
        <f t="shared" si="2"/>
        <v>7</v>
      </c>
      <c r="AI31" s="32">
        <v>19</v>
      </c>
    </row>
    <row r="32" spans="1:35" ht="15" customHeight="1">
      <c r="A32" s="32">
        <v>20</v>
      </c>
      <c r="B32" s="90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94">
        <v>33</v>
      </c>
      <c r="Q32" s="32">
        <v>20</v>
      </c>
      <c r="R32" s="54">
        <f t="shared" si="3"/>
        <v>68</v>
      </c>
      <c r="S32" s="55"/>
      <c r="T32" s="55">
        <v>12</v>
      </c>
      <c r="U32" s="55">
        <v>2</v>
      </c>
      <c r="V32" s="55">
        <v>3</v>
      </c>
      <c r="W32" s="55"/>
      <c r="X32" s="55">
        <v>47</v>
      </c>
      <c r="Y32" s="55"/>
      <c r="Z32" s="55">
        <v>4</v>
      </c>
      <c r="AA32" s="55"/>
      <c r="AB32" s="55">
        <v>20</v>
      </c>
      <c r="AC32" s="132">
        <f t="shared" si="1"/>
        <v>88</v>
      </c>
      <c r="AD32" s="106">
        <v>3</v>
      </c>
      <c r="AE32" s="106"/>
      <c r="AF32" s="106"/>
      <c r="AG32" s="106"/>
      <c r="AH32" s="132">
        <f t="shared" si="2"/>
        <v>3</v>
      </c>
      <c r="AI32" s="32">
        <v>20</v>
      </c>
    </row>
    <row r="33" spans="1:35" ht="15" customHeight="1">
      <c r="A33" s="32">
        <v>21</v>
      </c>
      <c r="B33" s="90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94">
        <v>65</v>
      </c>
      <c r="Q33" s="32">
        <v>21</v>
      </c>
      <c r="R33" s="54">
        <f t="shared" si="3"/>
        <v>21</v>
      </c>
      <c r="S33" s="55">
        <v>11</v>
      </c>
      <c r="T33" s="55">
        <v>4</v>
      </c>
      <c r="U33" s="55"/>
      <c r="V33" s="55">
        <v>5</v>
      </c>
      <c r="W33" s="55"/>
      <c r="X33" s="55"/>
      <c r="Y33" s="55">
        <v>1</v>
      </c>
      <c r="Z33" s="55"/>
      <c r="AA33" s="55"/>
      <c r="AB33" s="55">
        <v>78</v>
      </c>
      <c r="AC33" s="132">
        <f t="shared" si="1"/>
        <v>99</v>
      </c>
      <c r="AD33" s="106">
        <v>2</v>
      </c>
      <c r="AE33" s="106"/>
      <c r="AF33" s="106"/>
      <c r="AG33" s="106"/>
      <c r="AH33" s="132">
        <f t="shared" si="2"/>
        <v>2</v>
      </c>
      <c r="AI33" s="32">
        <v>21</v>
      </c>
    </row>
    <row r="34" spans="1:35" ht="15" customHeight="1">
      <c r="A34" s="32">
        <v>22</v>
      </c>
      <c r="B34" s="90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94"/>
      <c r="Q34" s="32">
        <v>22</v>
      </c>
      <c r="R34" s="54">
        <f t="shared" si="3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1"/>
        <v>0</v>
      </c>
      <c r="AD34" s="106"/>
      <c r="AE34" s="106"/>
      <c r="AF34" s="106"/>
      <c r="AG34" s="106"/>
      <c r="AH34" s="132">
        <f t="shared" si="2"/>
        <v>0</v>
      </c>
      <c r="AI34" s="32">
        <v>22</v>
      </c>
    </row>
    <row r="35" spans="1:35" ht="15" customHeight="1">
      <c r="A35" s="32">
        <v>23</v>
      </c>
      <c r="B35" s="90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94"/>
      <c r="Q35" s="32">
        <v>23</v>
      </c>
      <c r="R35" s="54">
        <f t="shared" si="3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1"/>
        <v>0</v>
      </c>
      <c r="AD35" s="106"/>
      <c r="AE35" s="106"/>
      <c r="AF35" s="106"/>
      <c r="AG35" s="106"/>
      <c r="AH35" s="132">
        <f t="shared" si="2"/>
        <v>0</v>
      </c>
      <c r="AI35" s="32">
        <v>23</v>
      </c>
    </row>
    <row r="36" spans="1:35" ht="15" customHeight="1">
      <c r="A36" s="32">
        <v>24</v>
      </c>
      <c r="B36" s="90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94">
        <v>61</v>
      </c>
      <c r="Q36" s="32">
        <v>24</v>
      </c>
      <c r="R36" s="54">
        <f t="shared" si="3"/>
        <v>32</v>
      </c>
      <c r="S36" s="55"/>
      <c r="T36" s="55">
        <v>8</v>
      </c>
      <c r="U36" s="55"/>
      <c r="V36" s="55"/>
      <c r="W36" s="55"/>
      <c r="X36" s="55">
        <v>21</v>
      </c>
      <c r="Y36" s="55">
        <v>3</v>
      </c>
      <c r="Z36" s="55"/>
      <c r="AA36" s="55"/>
      <c r="AB36" s="55">
        <v>63</v>
      </c>
      <c r="AC36" s="132">
        <f t="shared" si="1"/>
        <v>95</v>
      </c>
      <c r="AD36" s="106"/>
      <c r="AE36" s="106"/>
      <c r="AF36" s="106"/>
      <c r="AG36" s="106">
        <v>3</v>
      </c>
      <c r="AH36" s="132">
        <f t="shared" si="2"/>
        <v>3</v>
      </c>
      <c r="AI36" s="32">
        <v>24</v>
      </c>
    </row>
    <row r="37" spans="1:35" ht="15" customHeight="1">
      <c r="A37" s="32">
        <v>25</v>
      </c>
      <c r="B37" s="90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94">
        <v>69</v>
      </c>
      <c r="Q37" s="32">
        <v>25</v>
      </c>
      <c r="R37" s="54">
        <f t="shared" si="3"/>
        <v>84</v>
      </c>
      <c r="S37" s="55">
        <v>10</v>
      </c>
      <c r="T37" s="55">
        <v>35</v>
      </c>
      <c r="U37" s="55">
        <v>3</v>
      </c>
      <c r="V37" s="55"/>
      <c r="W37" s="55"/>
      <c r="X37" s="55">
        <v>22</v>
      </c>
      <c r="Y37" s="55">
        <v>14</v>
      </c>
      <c r="Z37" s="55"/>
      <c r="AA37" s="55"/>
      <c r="AB37" s="55"/>
      <c r="AC37" s="132">
        <f t="shared" si="1"/>
        <v>84</v>
      </c>
      <c r="AD37" s="106">
        <v>7</v>
      </c>
      <c r="AE37" s="106"/>
      <c r="AF37" s="106"/>
      <c r="AG37" s="106">
        <v>9</v>
      </c>
      <c r="AH37" s="132">
        <f t="shared" si="2"/>
        <v>16</v>
      </c>
      <c r="AI37" s="32">
        <v>25</v>
      </c>
    </row>
    <row r="38" spans="1:35" ht="15" customHeight="1">
      <c r="A38" s="32">
        <v>26</v>
      </c>
      <c r="B38" s="90">
        <f t="shared" si="0"/>
        <v>0</v>
      </c>
      <c r="C38" s="80"/>
      <c r="D38" s="81"/>
      <c r="E38" s="80"/>
      <c r="F38" s="81"/>
      <c r="G38" s="80"/>
      <c r="H38" s="81"/>
      <c r="I38" s="80"/>
      <c r="J38" s="81"/>
      <c r="K38" s="94"/>
      <c r="L38" s="80"/>
      <c r="M38" s="81"/>
      <c r="N38" s="35"/>
      <c r="O38" s="35"/>
      <c r="P38" s="94">
        <v>12</v>
      </c>
      <c r="Q38" s="32">
        <v>26</v>
      </c>
      <c r="R38" s="54">
        <f t="shared" si="3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>
        <v>60</v>
      </c>
      <c r="AC38" s="132">
        <f t="shared" si="1"/>
        <v>60</v>
      </c>
      <c r="AD38" s="106"/>
      <c r="AE38" s="106"/>
      <c r="AF38" s="106"/>
      <c r="AG38" s="106"/>
      <c r="AH38" s="132">
        <f t="shared" si="2"/>
        <v>0</v>
      </c>
      <c r="AI38" s="32">
        <v>26</v>
      </c>
    </row>
    <row r="39" spans="1:35" ht="15" customHeight="1">
      <c r="A39" s="32">
        <v>27</v>
      </c>
      <c r="B39" s="90">
        <f t="shared" si="0"/>
        <v>0</v>
      </c>
      <c r="C39" s="80"/>
      <c r="D39" s="81"/>
      <c r="E39" s="80"/>
      <c r="F39" s="81"/>
      <c r="G39" s="80"/>
      <c r="H39" s="81"/>
      <c r="I39" s="80"/>
      <c r="J39" s="81"/>
      <c r="K39" s="94"/>
      <c r="L39" s="80"/>
      <c r="M39" s="81"/>
      <c r="N39" s="35"/>
      <c r="O39" s="35"/>
      <c r="P39" s="94">
        <v>68</v>
      </c>
      <c r="Q39" s="32">
        <v>27</v>
      </c>
      <c r="R39" s="54">
        <f t="shared" si="3"/>
        <v>40</v>
      </c>
      <c r="S39" s="55">
        <v>4</v>
      </c>
      <c r="T39" s="55">
        <v>18</v>
      </c>
      <c r="U39" s="55">
        <v>1</v>
      </c>
      <c r="V39" s="55"/>
      <c r="W39" s="55"/>
      <c r="X39" s="55">
        <v>14</v>
      </c>
      <c r="Y39" s="55"/>
      <c r="Z39" s="55">
        <v>3</v>
      </c>
      <c r="AA39" s="55"/>
      <c r="AB39" s="55">
        <v>10</v>
      </c>
      <c r="AC39" s="132">
        <f t="shared" si="1"/>
        <v>50</v>
      </c>
      <c r="AD39" s="106">
        <v>2</v>
      </c>
      <c r="AE39" s="106"/>
      <c r="AF39" s="106"/>
      <c r="AG39" s="106">
        <v>1</v>
      </c>
      <c r="AH39" s="132">
        <f t="shared" si="2"/>
        <v>3</v>
      </c>
      <c r="AI39" s="32">
        <v>27</v>
      </c>
    </row>
    <row r="40" spans="1:35" ht="15" customHeight="1">
      <c r="A40" s="32">
        <v>28</v>
      </c>
      <c r="B40" s="90">
        <f t="shared" si="0"/>
        <v>0</v>
      </c>
      <c r="C40" s="80"/>
      <c r="D40" s="81"/>
      <c r="E40" s="80"/>
      <c r="F40" s="81"/>
      <c r="G40" s="80"/>
      <c r="H40" s="81"/>
      <c r="I40" s="80"/>
      <c r="J40" s="81"/>
      <c r="K40" s="94"/>
      <c r="L40" s="80"/>
      <c r="M40" s="81"/>
      <c r="N40" s="35"/>
      <c r="O40" s="35"/>
      <c r="P40" s="94">
        <v>30</v>
      </c>
      <c r="Q40" s="32">
        <v>28</v>
      </c>
      <c r="R40" s="54">
        <f t="shared" si="3"/>
        <v>10</v>
      </c>
      <c r="S40" s="55">
        <v>3</v>
      </c>
      <c r="T40" s="55">
        <v>1</v>
      </c>
      <c r="U40" s="55"/>
      <c r="V40" s="55"/>
      <c r="W40" s="55"/>
      <c r="X40" s="55">
        <v>4</v>
      </c>
      <c r="Y40" s="55"/>
      <c r="Z40" s="55">
        <v>2</v>
      </c>
      <c r="AA40" s="55"/>
      <c r="AB40" s="55">
        <v>3</v>
      </c>
      <c r="AC40" s="132">
        <f t="shared" si="1"/>
        <v>13</v>
      </c>
      <c r="AD40" s="106">
        <v>2</v>
      </c>
      <c r="AE40" s="106"/>
      <c r="AF40" s="106"/>
      <c r="AG40" s="106"/>
      <c r="AH40" s="132">
        <f t="shared" si="2"/>
        <v>2</v>
      </c>
      <c r="AI40" s="32">
        <v>28</v>
      </c>
    </row>
    <row r="41" spans="1:35" ht="15" customHeight="1">
      <c r="A41" s="32">
        <v>29</v>
      </c>
      <c r="B41" s="90">
        <f t="shared" si="0"/>
        <v>0</v>
      </c>
      <c r="C41" s="80"/>
      <c r="D41" s="81"/>
      <c r="E41" s="80"/>
      <c r="F41" s="81"/>
      <c r="G41" s="80"/>
      <c r="H41" s="81"/>
      <c r="I41" s="80"/>
      <c r="J41" s="81"/>
      <c r="K41" s="94"/>
      <c r="L41" s="80"/>
      <c r="M41" s="81"/>
      <c r="N41" s="35"/>
      <c r="O41" s="35"/>
      <c r="P41" s="94"/>
      <c r="Q41" s="32">
        <v>29</v>
      </c>
      <c r="R41" s="54">
        <f t="shared" si="3"/>
        <v>0</v>
      </c>
      <c r="S41" s="55"/>
      <c r="T41" s="55"/>
      <c r="U41" s="55"/>
      <c r="V41" s="55"/>
      <c r="W41" s="55"/>
      <c r="X41" s="55"/>
      <c r="Y41" s="55"/>
      <c r="Z41" s="55"/>
      <c r="AA41" s="25"/>
      <c r="AB41" s="25"/>
      <c r="AC41" s="132">
        <f t="shared" si="1"/>
        <v>0</v>
      </c>
      <c r="AD41" s="106"/>
      <c r="AE41" s="106"/>
      <c r="AF41" s="106"/>
      <c r="AG41" s="106"/>
      <c r="AH41" s="132">
        <f t="shared" si="2"/>
        <v>0</v>
      </c>
      <c r="AI41" s="32">
        <v>29</v>
      </c>
    </row>
    <row r="42" spans="1:35" ht="15" customHeight="1">
      <c r="A42" s="32">
        <v>30</v>
      </c>
      <c r="B42" s="90">
        <f t="shared" si="0"/>
        <v>0</v>
      </c>
      <c r="C42" s="80"/>
      <c r="D42" s="81"/>
      <c r="E42" s="80"/>
      <c r="F42" s="81"/>
      <c r="G42" s="80"/>
      <c r="H42" s="81"/>
      <c r="I42" s="80"/>
      <c r="J42" s="81"/>
      <c r="K42" s="94"/>
      <c r="L42" s="80"/>
      <c r="M42" s="81"/>
      <c r="N42" s="18"/>
      <c r="O42" s="18"/>
      <c r="P42" s="94"/>
      <c r="Q42" s="32">
        <v>30</v>
      </c>
      <c r="R42" s="54">
        <f t="shared" si="3"/>
        <v>0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132">
        <f t="shared" si="1"/>
        <v>0</v>
      </c>
      <c r="AD42" s="106"/>
      <c r="AE42" s="106"/>
      <c r="AF42" s="106"/>
      <c r="AG42" s="106"/>
      <c r="AH42" s="132">
        <f t="shared" si="2"/>
        <v>0</v>
      </c>
      <c r="AI42" s="32">
        <v>30</v>
      </c>
    </row>
    <row r="43" spans="1:35" ht="51">
      <c r="A43" s="88" t="s">
        <v>69</v>
      </c>
      <c r="B43" s="117">
        <f>SUM(B13:B42)</f>
        <v>0</v>
      </c>
      <c r="C43" s="80">
        <f>SUM(C13:C42)</f>
        <v>0</v>
      </c>
      <c r="D43" s="80">
        <f aca="true" t="shared" si="4" ref="D43:O43">SUM(D13:D42)</f>
        <v>0</v>
      </c>
      <c r="E43" s="80">
        <f t="shared" si="4"/>
        <v>0</v>
      </c>
      <c r="F43" s="80">
        <f t="shared" si="4"/>
        <v>0</v>
      </c>
      <c r="G43" s="80">
        <f>SUM(G13:G42)</f>
        <v>0</v>
      </c>
      <c r="H43" s="80">
        <f t="shared" si="4"/>
        <v>0</v>
      </c>
      <c r="I43" s="80">
        <f t="shared" si="4"/>
        <v>0</v>
      </c>
      <c r="J43" s="80">
        <f t="shared" si="4"/>
        <v>0</v>
      </c>
      <c r="K43" s="80">
        <f t="shared" si="4"/>
        <v>0</v>
      </c>
      <c r="L43" s="80">
        <f t="shared" si="4"/>
        <v>0</v>
      </c>
      <c r="M43" s="80">
        <f t="shared" si="4"/>
        <v>0</v>
      </c>
      <c r="N43" s="80">
        <f t="shared" si="4"/>
        <v>0</v>
      </c>
      <c r="O43" s="80">
        <f t="shared" si="4"/>
        <v>0</v>
      </c>
      <c r="P43" s="94"/>
      <c r="Q43" s="35"/>
      <c r="R43" s="47"/>
      <c r="S43" s="67">
        <f aca="true" t="shared" si="5" ref="S43:X43">SUM(S13:S42)</f>
        <v>43</v>
      </c>
      <c r="T43" s="67">
        <f t="shared" si="5"/>
        <v>127</v>
      </c>
      <c r="U43" s="67">
        <f t="shared" si="5"/>
        <v>10</v>
      </c>
      <c r="V43" s="67">
        <f t="shared" si="5"/>
        <v>8</v>
      </c>
      <c r="W43" s="67">
        <f t="shared" si="5"/>
        <v>0</v>
      </c>
      <c r="X43" s="67">
        <f t="shared" si="5"/>
        <v>348</v>
      </c>
      <c r="Y43" s="67">
        <f>SUM(Y12:Y42)</f>
        <v>76</v>
      </c>
      <c r="Z43" s="67">
        <f>SUM(Z13:Z42)</f>
        <v>11</v>
      </c>
      <c r="AA43" s="67">
        <f>SUM(AA12:AA42)</f>
        <v>0</v>
      </c>
      <c r="AB43" s="49">
        <f aca="true" t="shared" si="6" ref="AB43:AG43">SUM(AB13:AB42)</f>
        <v>1323</v>
      </c>
      <c r="AC43" s="134">
        <f t="shared" si="6"/>
        <v>1941</v>
      </c>
      <c r="AD43" s="120">
        <f t="shared" si="6"/>
        <v>35</v>
      </c>
      <c r="AE43" s="120">
        <f t="shared" si="6"/>
        <v>0</v>
      </c>
      <c r="AF43" s="120">
        <f t="shared" si="6"/>
        <v>4</v>
      </c>
      <c r="AG43" s="120">
        <f t="shared" si="6"/>
        <v>15</v>
      </c>
      <c r="AH43" s="132">
        <f t="shared" si="2"/>
        <v>54</v>
      </c>
      <c r="AI43" s="106"/>
    </row>
    <row r="44" spans="1:35" ht="15" customHeight="1">
      <c r="A44" s="18"/>
      <c r="B44" s="151"/>
      <c r="C44" s="261" t="s">
        <v>72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3"/>
      <c r="P44" s="117">
        <f>SUM(P13:P42)</f>
        <v>1125</v>
      </c>
      <c r="Q44" s="19"/>
      <c r="R44" s="36">
        <f>SUM(R13:R43)</f>
        <v>618</v>
      </c>
      <c r="S44" s="212" t="s">
        <v>41</v>
      </c>
      <c r="T44" s="213"/>
      <c r="U44" s="213"/>
      <c r="V44" s="213"/>
      <c r="W44" s="213"/>
      <c r="X44" s="213"/>
      <c r="Y44" s="213"/>
      <c r="Z44" s="213"/>
      <c r="AA44" s="213"/>
      <c r="AB44" s="25"/>
      <c r="AC44" s="132"/>
      <c r="AD44" s="106"/>
      <c r="AE44" s="106"/>
      <c r="AF44" s="106"/>
      <c r="AG44" s="106"/>
      <c r="AH44" s="132"/>
      <c r="AI44" s="106"/>
    </row>
    <row r="45" spans="1:35" ht="15.75" customHeight="1">
      <c r="A45" s="17"/>
      <c r="B45" s="151"/>
      <c r="C45" s="235" t="s">
        <v>33</v>
      </c>
      <c r="D45" s="236"/>
      <c r="E45" s="235" t="s">
        <v>34</v>
      </c>
      <c r="F45" s="236"/>
      <c r="G45" s="216" t="s">
        <v>35</v>
      </c>
      <c r="H45" s="217"/>
      <c r="I45" s="216" t="s">
        <v>36</v>
      </c>
      <c r="J45" s="217"/>
      <c r="K45" s="93" t="s">
        <v>47</v>
      </c>
      <c r="L45" s="216" t="s">
        <v>46</v>
      </c>
      <c r="M45" s="217"/>
      <c r="N45" s="21" t="s">
        <v>73</v>
      </c>
      <c r="O45" s="26" t="s">
        <v>2</v>
      </c>
      <c r="P45" s="101"/>
      <c r="Q45" s="26"/>
      <c r="R45" s="153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2"/>
      <c r="AD45" s="106"/>
      <c r="AE45" s="106"/>
      <c r="AF45" s="106"/>
      <c r="AG45" s="106"/>
      <c r="AH45" s="132"/>
      <c r="AI45" s="106"/>
    </row>
    <row r="46" spans="1:35" ht="54.75" customHeight="1">
      <c r="A46" s="92" t="s">
        <v>68</v>
      </c>
      <c r="B46" s="152">
        <f>SUM(C46:O46)</f>
        <v>679</v>
      </c>
      <c r="C46" s="29">
        <f aca="true" t="shared" si="7" ref="C46:O46">C12+C43</f>
        <v>48</v>
      </c>
      <c r="D46" s="29">
        <f t="shared" si="7"/>
        <v>65</v>
      </c>
      <c r="E46" s="29">
        <f t="shared" si="7"/>
        <v>51</v>
      </c>
      <c r="F46" s="29">
        <f t="shared" si="7"/>
        <v>46</v>
      </c>
      <c r="G46" s="29">
        <f>G12+G43</f>
        <v>75</v>
      </c>
      <c r="H46" s="29">
        <f t="shared" si="7"/>
        <v>73</v>
      </c>
      <c r="I46" s="29">
        <f t="shared" si="7"/>
        <v>54</v>
      </c>
      <c r="J46" s="29">
        <f t="shared" si="7"/>
        <v>77</v>
      </c>
      <c r="K46" s="96">
        <f t="shared" si="7"/>
        <v>55</v>
      </c>
      <c r="L46" s="29">
        <f t="shared" si="7"/>
        <v>30</v>
      </c>
      <c r="M46" s="29">
        <f t="shared" si="7"/>
        <v>22</v>
      </c>
      <c r="N46" s="29">
        <f t="shared" si="7"/>
        <v>42</v>
      </c>
      <c r="O46" s="29">
        <f t="shared" si="7"/>
        <v>41</v>
      </c>
      <c r="P46" s="118"/>
      <c r="Q46" s="44"/>
      <c r="R46" s="154"/>
      <c r="S46" s="121">
        <f aca="true" t="shared" si="8" ref="S46:Z46">S43+S12</f>
        <v>81</v>
      </c>
      <c r="T46" s="121">
        <f t="shared" si="8"/>
        <v>153</v>
      </c>
      <c r="U46" s="121">
        <f t="shared" si="8"/>
        <v>67</v>
      </c>
      <c r="V46" s="121">
        <f t="shared" si="8"/>
        <v>166</v>
      </c>
      <c r="W46" s="121">
        <f t="shared" si="8"/>
        <v>197</v>
      </c>
      <c r="X46" s="121">
        <f t="shared" si="8"/>
        <v>628</v>
      </c>
      <c r="Y46" s="121">
        <f t="shared" si="8"/>
        <v>81</v>
      </c>
      <c r="Z46" s="121">
        <f t="shared" si="8"/>
        <v>34</v>
      </c>
      <c r="AA46" s="121">
        <f>AA43</f>
        <v>0</v>
      </c>
      <c r="AB46" s="121">
        <f>AB43+AB12</f>
        <v>11316</v>
      </c>
      <c r="AC46" s="132">
        <f>AC43+AC12</f>
        <v>12718</v>
      </c>
      <c r="AD46" s="106">
        <f>AD12+AD43</f>
        <v>35</v>
      </c>
      <c r="AE46" s="106">
        <f>AE12+AE43</f>
        <v>0</v>
      </c>
      <c r="AF46" s="106">
        <f>AF12+AF43</f>
        <v>4</v>
      </c>
      <c r="AG46" s="106">
        <f>AG12+AG43</f>
        <v>15</v>
      </c>
      <c r="AH46" s="132">
        <f>AH12+AH43</f>
        <v>77</v>
      </c>
      <c r="AI46" s="106"/>
    </row>
    <row r="47" spans="1:35" ht="20.25">
      <c r="A47" s="15"/>
      <c r="B47" s="41">
        <f>B46</f>
        <v>679</v>
      </c>
      <c r="C47" s="211" t="s">
        <v>5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41">
        <f>P12+P44</f>
        <v>2438</v>
      </c>
      <c r="Q47" s="114"/>
      <c r="R47" s="115">
        <f>R44+R12</f>
        <v>1402</v>
      </c>
      <c r="S47" s="212" t="s">
        <v>5</v>
      </c>
      <c r="T47" s="212"/>
      <c r="U47" s="212"/>
      <c r="V47" s="212"/>
      <c r="W47" s="212"/>
      <c r="X47" s="212"/>
      <c r="Y47" s="212"/>
      <c r="Z47" s="212"/>
      <c r="AA47" s="212"/>
      <c r="AB47" s="25"/>
      <c r="AC47" s="112"/>
      <c r="AD47" s="106"/>
      <c r="AE47" s="106"/>
      <c r="AF47" s="106"/>
      <c r="AG47" s="106"/>
      <c r="AH47" s="106"/>
      <c r="AI47" s="106"/>
    </row>
    <row r="48" spans="17:35" ht="12.75"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12"/>
      <c r="AD48" s="106"/>
      <c r="AE48" s="106"/>
      <c r="AF48" s="106"/>
      <c r="AG48" s="106"/>
      <c r="AH48" s="106"/>
      <c r="AI48" s="106"/>
    </row>
  </sheetData>
  <sheetProtection/>
  <mergeCells count="48">
    <mergeCell ref="AC6:AC10"/>
    <mergeCell ref="AD6:AD10"/>
    <mergeCell ref="AE6:AE10"/>
    <mergeCell ref="AI5:AI10"/>
    <mergeCell ref="AF6:AF10"/>
    <mergeCell ref="AG6:AG10"/>
    <mergeCell ref="AH6:AH10"/>
    <mergeCell ref="AD5:AH5"/>
    <mergeCell ref="C11:O11"/>
    <mergeCell ref="C45:D45"/>
    <mergeCell ref="E45:F45"/>
    <mergeCell ref="G45:H45"/>
    <mergeCell ref="I45:J45"/>
    <mergeCell ref="L45:M45"/>
    <mergeCell ref="S11:AA11"/>
    <mergeCell ref="S6:S10"/>
    <mergeCell ref="T6:T10"/>
    <mergeCell ref="U6:U10"/>
    <mergeCell ref="X6:X10"/>
    <mergeCell ref="Y6:Y10"/>
    <mergeCell ref="C47:O47"/>
    <mergeCell ref="S47:AA47"/>
    <mergeCell ref="C44:O44"/>
    <mergeCell ref="S44:AA44"/>
    <mergeCell ref="A2:P2"/>
    <mergeCell ref="R2:AB2"/>
    <mergeCell ref="Q5:Q10"/>
    <mergeCell ref="S5:AB5"/>
    <mergeCell ref="AA6:AA10"/>
    <mergeCell ref="AB6:AB10"/>
    <mergeCell ref="L10:M10"/>
    <mergeCell ref="V6:V10"/>
    <mergeCell ref="W6:W10"/>
    <mergeCell ref="O8:O10"/>
    <mergeCell ref="I10:J10"/>
    <mergeCell ref="C8:M9"/>
    <mergeCell ref="N8:N10"/>
    <mergeCell ref="C10:D10"/>
    <mergeCell ref="A4:P4"/>
    <mergeCell ref="Q4:AB4"/>
    <mergeCell ref="A5:A10"/>
    <mergeCell ref="B5:B10"/>
    <mergeCell ref="C5:O7"/>
    <mergeCell ref="P5:P10"/>
    <mergeCell ref="R5:R10"/>
    <mergeCell ref="E10:F10"/>
    <mergeCell ref="Z6:Z10"/>
    <mergeCell ref="G10:H10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66" zoomScaleNormal="66" zoomScaleSheetLayoutView="68" zoomScalePageLayoutView="0" workbookViewId="0" topLeftCell="A19">
      <selection activeCell="W43" sqref="W43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4" t="s">
        <v>143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 t="s">
        <v>144</v>
      </c>
      <c r="R4" s="224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8" t="s">
        <v>49</v>
      </c>
      <c r="Q5" s="257" t="s">
        <v>4</v>
      </c>
      <c r="R5" s="254" t="s">
        <v>65</v>
      </c>
      <c r="S5" s="226" t="s">
        <v>43</v>
      </c>
      <c r="T5" s="226"/>
      <c r="U5" s="226"/>
      <c r="V5" s="226"/>
      <c r="W5" s="226"/>
      <c r="X5" s="226"/>
      <c r="Y5" s="226"/>
      <c r="Z5" s="226"/>
      <c r="AA5" s="226"/>
      <c r="AB5" s="226"/>
      <c r="AC5" s="106"/>
      <c r="AD5" s="208" t="s">
        <v>62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9"/>
      <c r="Q6" s="258"/>
      <c r="R6" s="255"/>
      <c r="S6" s="243" t="s">
        <v>39</v>
      </c>
      <c r="T6" s="248" t="s">
        <v>40</v>
      </c>
      <c r="U6" s="251" t="s">
        <v>50</v>
      </c>
      <c r="V6" s="243" t="s">
        <v>30</v>
      </c>
      <c r="W6" s="237" t="s">
        <v>51</v>
      </c>
      <c r="X6" s="237" t="s">
        <v>52</v>
      </c>
      <c r="Y6" s="237" t="s">
        <v>54</v>
      </c>
      <c r="Z6" s="243" t="s">
        <v>53</v>
      </c>
      <c r="AA6" s="243" t="s">
        <v>55</v>
      </c>
      <c r="AB6" s="243" t="s">
        <v>31</v>
      </c>
      <c r="AC6" s="274" t="s">
        <v>56</v>
      </c>
      <c r="AD6" s="271" t="s">
        <v>57</v>
      </c>
      <c r="AE6" s="271" t="s">
        <v>58</v>
      </c>
      <c r="AF6" s="271" t="s">
        <v>59</v>
      </c>
      <c r="AG6" s="271" t="s">
        <v>60</v>
      </c>
      <c r="AH6" s="271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9"/>
      <c r="Q7" s="258"/>
      <c r="R7" s="255"/>
      <c r="S7" s="244"/>
      <c r="T7" s="249"/>
      <c r="U7" s="252"/>
      <c r="V7" s="244"/>
      <c r="W7" s="238"/>
      <c r="X7" s="238"/>
      <c r="Y7" s="238"/>
      <c r="Z7" s="244"/>
      <c r="AA7" s="244"/>
      <c r="AB7" s="244"/>
      <c r="AC7" s="275"/>
      <c r="AD7" s="272"/>
      <c r="AE7" s="272"/>
      <c r="AF7" s="272"/>
      <c r="AG7" s="272"/>
      <c r="AH7" s="272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29"/>
      <c r="Q8" s="258"/>
      <c r="R8" s="255"/>
      <c r="S8" s="244"/>
      <c r="T8" s="249"/>
      <c r="U8" s="252"/>
      <c r="V8" s="244"/>
      <c r="W8" s="238"/>
      <c r="X8" s="238"/>
      <c r="Y8" s="238"/>
      <c r="Z8" s="244"/>
      <c r="AA8" s="244"/>
      <c r="AB8" s="244"/>
      <c r="AC8" s="275"/>
      <c r="AD8" s="272"/>
      <c r="AE8" s="272"/>
      <c r="AF8" s="272"/>
      <c r="AG8" s="272"/>
      <c r="AH8" s="272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9"/>
      <c r="Q9" s="258"/>
      <c r="R9" s="255"/>
      <c r="S9" s="244"/>
      <c r="T9" s="249"/>
      <c r="U9" s="252"/>
      <c r="V9" s="244"/>
      <c r="W9" s="238"/>
      <c r="X9" s="238"/>
      <c r="Y9" s="238"/>
      <c r="Z9" s="244"/>
      <c r="AA9" s="244"/>
      <c r="AB9" s="244"/>
      <c r="AC9" s="275"/>
      <c r="AD9" s="272"/>
      <c r="AE9" s="272"/>
      <c r="AF9" s="272"/>
      <c r="AG9" s="272"/>
      <c r="AH9" s="272"/>
      <c r="AI9" s="219"/>
    </row>
    <row r="10" spans="1:35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3" t="s">
        <v>47</v>
      </c>
      <c r="L10" s="216" t="s">
        <v>46</v>
      </c>
      <c r="M10" s="217"/>
      <c r="N10" s="219"/>
      <c r="O10" s="219"/>
      <c r="P10" s="230"/>
      <c r="Q10" s="259"/>
      <c r="R10" s="256"/>
      <c r="S10" s="245"/>
      <c r="T10" s="250"/>
      <c r="U10" s="253"/>
      <c r="V10" s="245"/>
      <c r="W10" s="239"/>
      <c r="X10" s="239"/>
      <c r="Y10" s="239"/>
      <c r="Z10" s="245"/>
      <c r="AA10" s="245"/>
      <c r="AB10" s="245"/>
      <c r="AC10" s="276"/>
      <c r="AD10" s="273"/>
      <c r="AE10" s="273"/>
      <c r="AF10" s="273"/>
      <c r="AG10" s="273"/>
      <c r="AH10" s="273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45"/>
      <c r="Q11" s="68"/>
      <c r="R11" s="33"/>
      <c r="S11" s="215" t="s">
        <v>37</v>
      </c>
      <c r="T11" s="215"/>
      <c r="U11" s="215"/>
      <c r="V11" s="215"/>
      <c r="W11" s="215"/>
      <c r="X11" s="215"/>
      <c r="Y11" s="215"/>
      <c r="Z11" s="215"/>
      <c r="AA11" s="215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'Часть 1,2 Сент'!B47</f>
        <v>679</v>
      </c>
      <c r="C12" s="82">
        <f>'Часть 1,2 Сент'!C46</f>
        <v>48</v>
      </c>
      <c r="D12" s="82">
        <f>'Часть 1,2 Сент'!D46</f>
        <v>65</v>
      </c>
      <c r="E12" s="82">
        <f>'Часть 1,2 Сент'!E46</f>
        <v>51</v>
      </c>
      <c r="F12" s="82">
        <f>'Часть 1,2 Сент'!F46</f>
        <v>46</v>
      </c>
      <c r="G12" s="82">
        <f>'Часть 1,2 Сент'!G46</f>
        <v>75</v>
      </c>
      <c r="H12" s="82">
        <f>'Часть 1,2 Сент'!H46</f>
        <v>73</v>
      </c>
      <c r="I12" s="82">
        <f>'Часть 1,2 Сент'!I46</f>
        <v>54</v>
      </c>
      <c r="J12" s="82">
        <f>'Часть 1,2 Сент'!J46</f>
        <v>77</v>
      </c>
      <c r="K12" s="82">
        <f>'Часть 1,2 Сент'!K46</f>
        <v>55</v>
      </c>
      <c r="L12" s="82">
        <f>'Часть 1,2 Сент'!L46</f>
        <v>30</v>
      </c>
      <c r="M12" s="82">
        <f>'Часть 1,2 Сент'!M46</f>
        <v>22</v>
      </c>
      <c r="N12" s="82">
        <f>'Часть 1,2 Сент'!N46</f>
        <v>42</v>
      </c>
      <c r="O12" s="82">
        <f>'Часть 1,2 Сент'!O46</f>
        <v>41</v>
      </c>
      <c r="P12" s="74">
        <f>'Часть 1,2 Сент'!P47</f>
        <v>2438</v>
      </c>
      <c r="Q12" s="75"/>
      <c r="R12" s="71">
        <f>'Часть 1,2 Сент'!R47</f>
        <v>1402</v>
      </c>
      <c r="S12" s="72">
        <f>'Часть 1,2 Сент'!S46</f>
        <v>81</v>
      </c>
      <c r="T12" s="72">
        <f>'Часть 1,2 Сент'!T46</f>
        <v>153</v>
      </c>
      <c r="U12" s="72">
        <f>'Часть 1,2 Сент'!U46</f>
        <v>67</v>
      </c>
      <c r="V12" s="72">
        <f>'Часть 1,2 Сент'!V46</f>
        <v>166</v>
      </c>
      <c r="W12" s="72">
        <f>'Часть 1,2 Сент'!W46</f>
        <v>197</v>
      </c>
      <c r="X12" s="72">
        <f>'Часть 1,2 Сент'!X46</f>
        <v>628</v>
      </c>
      <c r="Y12" s="72">
        <f>'Часть 1,2 Сент'!Y46</f>
        <v>81</v>
      </c>
      <c r="Z12" s="72">
        <f>'Часть 1,2 Сент'!Z46</f>
        <v>34</v>
      </c>
      <c r="AA12" s="72">
        <f>'Часть 1,2 Сент'!AA46</f>
        <v>0</v>
      </c>
      <c r="AB12" s="72">
        <f>'Часть 1,2 Сент'!AB46</f>
        <v>11316</v>
      </c>
      <c r="AC12" s="136">
        <f>SUM(S12:AB12)</f>
        <v>12723</v>
      </c>
      <c r="AD12" s="107">
        <f>'Часть 1,2 Сент'!AD46</f>
        <v>35</v>
      </c>
      <c r="AE12" s="107">
        <f>'Часть 1,2 Сент'!AE46</f>
        <v>0</v>
      </c>
      <c r="AF12" s="107">
        <f>'Часть 1,2 Сент'!AF46</f>
        <v>4</v>
      </c>
      <c r="AG12" s="107">
        <f>'Часть 1,2 Сент'!AG46</f>
        <v>15</v>
      </c>
      <c r="AH12" s="139">
        <f>'Часть 1,2 Сент'!AH46</f>
        <v>77</v>
      </c>
      <c r="AI12" s="38"/>
    </row>
    <row r="13" spans="1:35" ht="15" customHeight="1">
      <c r="A13" s="32">
        <v>1</v>
      </c>
      <c r="B13" s="90">
        <f>SUM(C13:O13)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148"/>
      <c r="M13" s="149"/>
      <c r="N13" s="79"/>
      <c r="O13" s="78"/>
      <c r="P13" s="35"/>
      <c r="Q13" s="32">
        <v>1</v>
      </c>
      <c r="R13" s="54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7">
        <f>S13+T13+U13+V13+W13+X13+Y13+Z13+AA13+AB13</f>
        <v>0</v>
      </c>
      <c r="AD13" s="150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90">
        <f aca="true" t="shared" si="0" ref="B14:B43">SUM(C14:O14)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148"/>
      <c r="M14" s="149"/>
      <c r="N14" s="79"/>
      <c r="O14" s="78"/>
      <c r="P14" s="35">
        <v>42</v>
      </c>
      <c r="Q14" s="32">
        <v>2</v>
      </c>
      <c r="R14" s="54">
        <f aca="true" t="shared" si="1" ref="R14:R43">SUM(S14:AA14)</f>
        <v>46</v>
      </c>
      <c r="S14" s="55">
        <v>2</v>
      </c>
      <c r="T14" s="55">
        <v>7</v>
      </c>
      <c r="U14" s="55">
        <v>1</v>
      </c>
      <c r="V14" s="55"/>
      <c r="W14" s="55">
        <v>8</v>
      </c>
      <c r="X14" s="55">
        <v>19</v>
      </c>
      <c r="Y14" s="55">
        <v>9</v>
      </c>
      <c r="Z14" s="55"/>
      <c r="AA14" s="55"/>
      <c r="AB14" s="55">
        <v>13</v>
      </c>
      <c r="AC14" s="137">
        <f aca="true" t="shared" si="2" ref="AC14:AC43">S14+T14+U14+V14+W14+X14+Y14+Z14+AA14+AB14</f>
        <v>59</v>
      </c>
      <c r="AD14" s="106">
        <v>5</v>
      </c>
      <c r="AE14" s="106"/>
      <c r="AF14" s="106"/>
      <c r="AG14" s="106"/>
      <c r="AH14" s="132">
        <f aca="true" t="shared" si="3" ref="AH14:AH43">AD14+AE14+AF14+AG14</f>
        <v>5</v>
      </c>
      <c r="AI14" s="32">
        <v>2</v>
      </c>
    </row>
    <row r="15" spans="1:35" ht="15" customHeight="1">
      <c r="A15" s="32">
        <v>3</v>
      </c>
      <c r="B15" s="90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78"/>
      <c r="M15" s="79"/>
      <c r="N15" s="79"/>
      <c r="O15" s="78"/>
      <c r="P15" s="35">
        <v>28</v>
      </c>
      <c r="Q15" s="32">
        <v>3</v>
      </c>
      <c r="R15" s="54">
        <f t="shared" si="1"/>
        <v>19</v>
      </c>
      <c r="S15" s="55">
        <v>2</v>
      </c>
      <c r="T15" s="55">
        <v>5</v>
      </c>
      <c r="U15" s="55"/>
      <c r="V15" s="55"/>
      <c r="W15" s="55"/>
      <c r="X15" s="55">
        <v>7</v>
      </c>
      <c r="Y15" s="55">
        <v>5</v>
      </c>
      <c r="Z15" s="55"/>
      <c r="AA15" s="55"/>
      <c r="AB15" s="55">
        <v>28</v>
      </c>
      <c r="AC15" s="137">
        <f t="shared" si="2"/>
        <v>47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90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78"/>
      <c r="M16" s="79"/>
      <c r="N16" s="35"/>
      <c r="O16" s="78"/>
      <c r="P16" s="35">
        <v>32</v>
      </c>
      <c r="Q16" s="32">
        <v>4</v>
      </c>
      <c r="R16" s="54">
        <f t="shared" si="1"/>
        <v>27</v>
      </c>
      <c r="S16" s="55">
        <v>4</v>
      </c>
      <c r="T16" s="55">
        <v>3</v>
      </c>
      <c r="U16" s="55">
        <v>2</v>
      </c>
      <c r="V16" s="55">
        <v>3</v>
      </c>
      <c r="W16" s="55">
        <v>2</v>
      </c>
      <c r="X16" s="55">
        <v>12</v>
      </c>
      <c r="Y16" s="55"/>
      <c r="Z16" s="55">
        <v>1</v>
      </c>
      <c r="AA16" s="55"/>
      <c r="AB16" s="55">
        <v>24</v>
      </c>
      <c r="AC16" s="137">
        <f t="shared" si="2"/>
        <v>51</v>
      </c>
      <c r="AD16" s="106">
        <v>3</v>
      </c>
      <c r="AE16" s="106"/>
      <c r="AF16" s="106"/>
      <c r="AG16" s="106">
        <v>1</v>
      </c>
      <c r="AH16" s="132">
        <f t="shared" si="3"/>
        <v>4</v>
      </c>
      <c r="AI16" s="32">
        <v>4</v>
      </c>
    </row>
    <row r="17" spans="1:35" ht="15" customHeight="1">
      <c r="A17" s="32">
        <v>5</v>
      </c>
      <c r="B17" s="90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94"/>
      <c r="L17" s="78"/>
      <c r="M17" s="79"/>
      <c r="N17" s="18"/>
      <c r="O17" s="94"/>
      <c r="P17" s="35">
        <v>41</v>
      </c>
      <c r="Q17" s="32">
        <v>5</v>
      </c>
      <c r="R17" s="54">
        <f t="shared" si="1"/>
        <v>35</v>
      </c>
      <c r="S17" s="25">
        <v>5</v>
      </c>
      <c r="T17" s="25">
        <v>18</v>
      </c>
      <c r="U17" s="25"/>
      <c r="V17" s="25"/>
      <c r="W17" s="25"/>
      <c r="X17" s="25">
        <v>9</v>
      </c>
      <c r="Y17" s="25">
        <v>3</v>
      </c>
      <c r="Z17" s="25"/>
      <c r="AA17" s="25"/>
      <c r="AB17" s="25">
        <v>48</v>
      </c>
      <c r="AC17" s="137">
        <f t="shared" si="2"/>
        <v>83</v>
      </c>
      <c r="AD17" s="106">
        <v>2</v>
      </c>
      <c r="AE17" s="106"/>
      <c r="AF17" s="106"/>
      <c r="AG17" s="106"/>
      <c r="AH17" s="132">
        <f t="shared" si="3"/>
        <v>2</v>
      </c>
      <c r="AI17" s="32">
        <v>5</v>
      </c>
    </row>
    <row r="18" spans="1:35" ht="15" customHeight="1">
      <c r="A18" s="32">
        <v>6</v>
      </c>
      <c r="B18" s="90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94"/>
      <c r="L18" s="78"/>
      <c r="M18" s="79"/>
      <c r="N18" s="18"/>
      <c r="O18" s="94"/>
      <c r="P18" s="35"/>
      <c r="Q18" s="32">
        <v>6</v>
      </c>
      <c r="R18" s="54">
        <f t="shared" si="1"/>
        <v>0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137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90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94"/>
      <c r="L19" s="78"/>
      <c r="M19" s="79"/>
      <c r="N19" s="18"/>
      <c r="O19" s="94"/>
      <c r="P19" s="35"/>
      <c r="Q19" s="32">
        <v>7</v>
      </c>
      <c r="R19" s="54">
        <f t="shared" si="1"/>
        <v>0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137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90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78"/>
      <c r="M20" s="79"/>
      <c r="N20" s="35"/>
      <c r="O20" s="78"/>
      <c r="P20" s="35"/>
      <c r="Q20" s="32">
        <v>8</v>
      </c>
      <c r="R20" s="54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7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90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78"/>
      <c r="M21" s="79"/>
      <c r="N21" s="35"/>
      <c r="O21" s="78"/>
      <c r="P21" s="35"/>
      <c r="Q21" s="32">
        <v>9</v>
      </c>
      <c r="R21" s="54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7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90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78"/>
      <c r="M22" s="79"/>
      <c r="N22" s="35"/>
      <c r="O22" s="78"/>
      <c r="P22" s="35"/>
      <c r="Q22" s="32">
        <v>10</v>
      </c>
      <c r="R22" s="54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7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90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78"/>
      <c r="M23" s="79"/>
      <c r="N23" s="35"/>
      <c r="O23" s="78"/>
      <c r="P23" s="35"/>
      <c r="Q23" s="32">
        <v>11</v>
      </c>
      <c r="R23" s="54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7">
        <f t="shared" si="2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90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94"/>
      <c r="L24" s="78"/>
      <c r="M24" s="79"/>
      <c r="N24" s="18"/>
      <c r="O24" s="94"/>
      <c r="P24" s="35"/>
      <c r="Q24" s="32">
        <v>12</v>
      </c>
      <c r="R24" s="54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90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94"/>
      <c r="L25" s="78"/>
      <c r="M25" s="79"/>
      <c r="N25" s="18"/>
      <c r="O25" s="94"/>
      <c r="P25" s="35"/>
      <c r="Q25" s="32">
        <v>13</v>
      </c>
      <c r="R25" s="54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7">
        <f t="shared" si="2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90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94"/>
      <c r="L26" s="78"/>
      <c r="M26" s="79"/>
      <c r="N26" s="18"/>
      <c r="O26" s="94"/>
      <c r="P26" s="35"/>
      <c r="Q26" s="32">
        <v>14</v>
      </c>
      <c r="R26" s="54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7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90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78"/>
      <c r="M27" s="79"/>
      <c r="N27" s="35"/>
      <c r="O27" s="78"/>
      <c r="P27" s="35">
        <v>22</v>
      </c>
      <c r="Q27" s="32">
        <v>15</v>
      </c>
      <c r="R27" s="54">
        <f t="shared" si="1"/>
        <v>46</v>
      </c>
      <c r="S27" s="55">
        <v>11</v>
      </c>
      <c r="T27" s="55">
        <v>15</v>
      </c>
      <c r="U27" s="55">
        <v>11</v>
      </c>
      <c r="V27" s="55"/>
      <c r="W27" s="55"/>
      <c r="X27" s="55"/>
      <c r="Y27" s="55">
        <v>9</v>
      </c>
      <c r="Z27" s="55"/>
      <c r="AA27" s="55"/>
      <c r="AB27" s="55">
        <v>1</v>
      </c>
      <c r="AC27" s="137">
        <f t="shared" si="2"/>
        <v>47</v>
      </c>
      <c r="AD27" s="106">
        <v>3</v>
      </c>
      <c r="AE27" s="106"/>
      <c r="AF27" s="106"/>
      <c r="AG27" s="106"/>
      <c r="AH27" s="132">
        <f t="shared" si="3"/>
        <v>3</v>
      </c>
      <c r="AI27" s="32">
        <v>15</v>
      </c>
    </row>
    <row r="28" spans="1:35" ht="15" customHeight="1">
      <c r="A28" s="32">
        <v>16</v>
      </c>
      <c r="B28" s="90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78"/>
      <c r="M28" s="79"/>
      <c r="N28" s="35"/>
      <c r="O28" s="78"/>
      <c r="P28" s="35">
        <v>56</v>
      </c>
      <c r="Q28" s="32">
        <v>16</v>
      </c>
      <c r="R28" s="54">
        <f t="shared" si="1"/>
        <v>47</v>
      </c>
      <c r="S28" s="55">
        <v>2</v>
      </c>
      <c r="T28" s="55">
        <v>8</v>
      </c>
      <c r="U28" s="55">
        <v>1</v>
      </c>
      <c r="V28" s="55"/>
      <c r="W28" s="55">
        <v>2</v>
      </c>
      <c r="X28" s="55">
        <v>14</v>
      </c>
      <c r="Y28" s="55">
        <v>16</v>
      </c>
      <c r="Z28" s="55">
        <v>4</v>
      </c>
      <c r="AA28" s="55"/>
      <c r="AB28" s="55"/>
      <c r="AC28" s="137">
        <f t="shared" si="2"/>
        <v>47</v>
      </c>
      <c r="AD28" s="106">
        <v>2</v>
      </c>
      <c r="AE28" s="106"/>
      <c r="AF28" s="106"/>
      <c r="AG28" s="106">
        <v>1</v>
      </c>
      <c r="AH28" s="132">
        <f t="shared" si="3"/>
        <v>3</v>
      </c>
      <c r="AI28" s="32">
        <v>16</v>
      </c>
    </row>
    <row r="29" spans="1:35" ht="15" customHeight="1">
      <c r="A29" s="32">
        <v>17</v>
      </c>
      <c r="B29" s="90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78"/>
      <c r="M29" s="79"/>
      <c r="N29" s="35"/>
      <c r="O29" s="78"/>
      <c r="P29" s="35">
        <v>22</v>
      </c>
      <c r="Q29" s="32">
        <v>17</v>
      </c>
      <c r="R29" s="54">
        <f t="shared" si="1"/>
        <v>26</v>
      </c>
      <c r="S29" s="55"/>
      <c r="T29" s="55">
        <v>7</v>
      </c>
      <c r="U29" s="55"/>
      <c r="V29" s="55"/>
      <c r="W29" s="55"/>
      <c r="X29" s="55">
        <v>7</v>
      </c>
      <c r="Y29" s="55">
        <v>9</v>
      </c>
      <c r="Z29" s="55">
        <v>3</v>
      </c>
      <c r="AA29" s="55"/>
      <c r="AB29" s="55">
        <v>1</v>
      </c>
      <c r="AC29" s="137">
        <f t="shared" si="2"/>
        <v>27</v>
      </c>
      <c r="AD29" s="106">
        <v>2</v>
      </c>
      <c r="AE29" s="106"/>
      <c r="AF29" s="106"/>
      <c r="AG29" s="106"/>
      <c r="AH29" s="132">
        <f t="shared" si="3"/>
        <v>2</v>
      </c>
      <c r="AI29" s="32">
        <v>17</v>
      </c>
    </row>
    <row r="30" spans="1:35" ht="15" customHeight="1">
      <c r="A30" s="32">
        <v>18</v>
      </c>
      <c r="B30" s="90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78"/>
      <c r="M30" s="79"/>
      <c r="N30" s="35"/>
      <c r="O30" s="78"/>
      <c r="P30" s="35">
        <v>49</v>
      </c>
      <c r="Q30" s="32">
        <v>18</v>
      </c>
      <c r="R30" s="54">
        <f t="shared" si="1"/>
        <v>65</v>
      </c>
      <c r="S30" s="55">
        <v>8</v>
      </c>
      <c r="T30" s="55">
        <v>9</v>
      </c>
      <c r="U30" s="55">
        <v>4</v>
      </c>
      <c r="V30" s="55"/>
      <c r="W30" s="55">
        <v>5</v>
      </c>
      <c r="X30" s="55">
        <v>26</v>
      </c>
      <c r="Y30" s="55">
        <v>2</v>
      </c>
      <c r="Z30" s="55">
        <v>11</v>
      </c>
      <c r="AA30" s="55"/>
      <c r="AB30" s="55">
        <v>2</v>
      </c>
      <c r="AC30" s="137">
        <f t="shared" si="2"/>
        <v>67</v>
      </c>
      <c r="AD30" s="106">
        <v>6</v>
      </c>
      <c r="AE30" s="106"/>
      <c r="AF30" s="106">
        <v>2</v>
      </c>
      <c r="AG30" s="106"/>
      <c r="AH30" s="132">
        <f t="shared" si="3"/>
        <v>8</v>
      </c>
      <c r="AI30" s="32">
        <v>18</v>
      </c>
    </row>
    <row r="31" spans="1:35" ht="15" customHeight="1">
      <c r="A31" s="32">
        <v>19</v>
      </c>
      <c r="B31" s="90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94"/>
      <c r="L31" s="78"/>
      <c r="M31" s="79"/>
      <c r="N31" s="18"/>
      <c r="O31" s="94"/>
      <c r="P31" s="35">
        <v>33</v>
      </c>
      <c r="Q31" s="32">
        <v>19</v>
      </c>
      <c r="R31" s="54">
        <f t="shared" si="1"/>
        <v>24</v>
      </c>
      <c r="S31" s="55"/>
      <c r="T31" s="55">
        <v>5</v>
      </c>
      <c r="U31" s="55"/>
      <c r="V31" s="55"/>
      <c r="W31" s="55"/>
      <c r="X31" s="55">
        <v>16</v>
      </c>
      <c r="Y31" s="55">
        <v>3</v>
      </c>
      <c r="Z31" s="55"/>
      <c r="AA31" s="55"/>
      <c r="AB31" s="55">
        <v>19</v>
      </c>
      <c r="AC31" s="137">
        <f t="shared" si="2"/>
        <v>43</v>
      </c>
      <c r="AD31" s="106"/>
      <c r="AE31" s="106"/>
      <c r="AF31" s="106"/>
      <c r="AG31" s="106">
        <v>1</v>
      </c>
      <c r="AH31" s="132">
        <f t="shared" si="3"/>
        <v>1</v>
      </c>
      <c r="AI31" s="32">
        <v>19</v>
      </c>
    </row>
    <row r="32" spans="1:35" ht="15" customHeight="1">
      <c r="A32" s="32">
        <v>20</v>
      </c>
      <c r="B32" s="90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94"/>
      <c r="L32" s="78"/>
      <c r="M32" s="79"/>
      <c r="N32" s="18"/>
      <c r="O32" s="94"/>
      <c r="P32" s="35"/>
      <c r="Q32" s="32">
        <v>20</v>
      </c>
      <c r="R32" s="54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7">
        <f t="shared" si="2"/>
        <v>0</v>
      </c>
      <c r="AD32" s="106">
        <v>3</v>
      </c>
      <c r="AE32" s="106"/>
      <c r="AF32" s="106"/>
      <c r="AG32" s="106"/>
      <c r="AH32" s="132">
        <f t="shared" si="3"/>
        <v>3</v>
      </c>
      <c r="AI32" s="32">
        <v>20</v>
      </c>
    </row>
    <row r="33" spans="1:35" ht="15" customHeight="1">
      <c r="A33" s="32">
        <v>21</v>
      </c>
      <c r="B33" s="90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94"/>
      <c r="L33" s="78"/>
      <c r="M33" s="79"/>
      <c r="N33" s="18"/>
      <c r="O33" s="94"/>
      <c r="P33" s="35"/>
      <c r="Q33" s="32">
        <v>21</v>
      </c>
      <c r="R33" s="54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7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90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78"/>
      <c r="M34" s="79"/>
      <c r="N34" s="35"/>
      <c r="O34" s="78"/>
      <c r="P34" s="35">
        <v>22</v>
      </c>
      <c r="Q34" s="32">
        <v>22</v>
      </c>
      <c r="R34" s="54">
        <f t="shared" si="1"/>
        <v>29</v>
      </c>
      <c r="S34" s="55">
        <v>1</v>
      </c>
      <c r="T34" s="55">
        <v>3</v>
      </c>
      <c r="U34" s="55">
        <v>8</v>
      </c>
      <c r="V34" s="55"/>
      <c r="W34" s="55"/>
      <c r="X34" s="55">
        <v>9</v>
      </c>
      <c r="Y34" s="55">
        <v>2</v>
      </c>
      <c r="Z34" s="55">
        <v>6</v>
      </c>
      <c r="AA34" s="55"/>
      <c r="AB34" s="55">
        <v>1</v>
      </c>
      <c r="AC34" s="137">
        <f t="shared" si="2"/>
        <v>30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90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78"/>
      <c r="M35" s="79"/>
      <c r="N35" s="35"/>
      <c r="O35" s="78"/>
      <c r="P35" s="35">
        <v>3</v>
      </c>
      <c r="Q35" s="32">
        <v>23</v>
      </c>
      <c r="R35" s="54">
        <f t="shared" si="1"/>
        <v>1</v>
      </c>
      <c r="S35" s="55"/>
      <c r="T35" s="55"/>
      <c r="U35" s="55"/>
      <c r="V35" s="55"/>
      <c r="W35" s="55"/>
      <c r="X35" s="55">
        <v>1</v>
      </c>
      <c r="Y35" s="55"/>
      <c r="Z35" s="55"/>
      <c r="AA35" s="55"/>
      <c r="AB35" s="55"/>
      <c r="AC35" s="137">
        <f t="shared" si="2"/>
        <v>1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90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78"/>
      <c r="M36" s="79"/>
      <c r="N36" s="35"/>
      <c r="O36" s="78"/>
      <c r="P36" s="35">
        <v>29</v>
      </c>
      <c r="Q36" s="32">
        <v>24</v>
      </c>
      <c r="R36" s="54">
        <f t="shared" si="1"/>
        <v>19</v>
      </c>
      <c r="S36" s="55"/>
      <c r="T36" s="55">
        <v>2</v>
      </c>
      <c r="U36" s="55">
        <v>4</v>
      </c>
      <c r="V36" s="55"/>
      <c r="W36" s="55"/>
      <c r="X36" s="55">
        <v>13</v>
      </c>
      <c r="Y36" s="55"/>
      <c r="Z36" s="55"/>
      <c r="AA36" s="55"/>
      <c r="AB36" s="55"/>
      <c r="AC36" s="137">
        <f t="shared" si="2"/>
        <v>19</v>
      </c>
      <c r="AD36" s="106">
        <v>4</v>
      </c>
      <c r="AE36" s="106"/>
      <c r="AF36" s="106">
        <v>4</v>
      </c>
      <c r="AG36" s="106"/>
      <c r="AH36" s="132">
        <f t="shared" si="3"/>
        <v>8</v>
      </c>
      <c r="AI36" s="32">
        <v>24</v>
      </c>
    </row>
    <row r="37" spans="1:35" ht="15" customHeight="1">
      <c r="A37" s="32">
        <v>25</v>
      </c>
      <c r="B37" s="90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78"/>
      <c r="M37" s="79"/>
      <c r="N37" s="35"/>
      <c r="O37" s="78"/>
      <c r="P37" s="35">
        <v>95</v>
      </c>
      <c r="Q37" s="32">
        <v>25</v>
      </c>
      <c r="R37" s="54">
        <f t="shared" si="1"/>
        <v>47</v>
      </c>
      <c r="S37" s="55"/>
      <c r="T37" s="55">
        <v>3</v>
      </c>
      <c r="U37" s="55"/>
      <c r="V37" s="55"/>
      <c r="W37" s="55">
        <v>3</v>
      </c>
      <c r="X37" s="55">
        <v>36</v>
      </c>
      <c r="Y37" s="55">
        <v>1</v>
      </c>
      <c r="Z37" s="55">
        <v>4</v>
      </c>
      <c r="AA37" s="55"/>
      <c r="AB37" s="55">
        <v>2</v>
      </c>
      <c r="AC37" s="137">
        <f t="shared" si="2"/>
        <v>49</v>
      </c>
      <c r="AD37" s="106">
        <v>2</v>
      </c>
      <c r="AE37" s="106"/>
      <c r="AF37" s="106">
        <v>3</v>
      </c>
      <c r="AG37" s="106"/>
      <c r="AH37" s="132">
        <f t="shared" si="3"/>
        <v>5</v>
      </c>
      <c r="AI37" s="32">
        <v>25</v>
      </c>
    </row>
    <row r="38" spans="1:35" ht="15" customHeight="1">
      <c r="A38" s="32">
        <v>26</v>
      </c>
      <c r="B38" s="90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78"/>
      <c r="M38" s="79"/>
      <c r="N38" s="35"/>
      <c r="O38" s="78"/>
      <c r="P38" s="35">
        <v>28</v>
      </c>
      <c r="Q38" s="32">
        <v>26</v>
      </c>
      <c r="R38" s="54">
        <f t="shared" si="1"/>
        <v>12</v>
      </c>
      <c r="S38" s="55">
        <v>2</v>
      </c>
      <c r="T38" s="55"/>
      <c r="U38" s="55"/>
      <c r="V38" s="55"/>
      <c r="W38" s="55"/>
      <c r="X38" s="55"/>
      <c r="Y38" s="55">
        <v>3</v>
      </c>
      <c r="Z38" s="55">
        <v>7</v>
      </c>
      <c r="AA38" s="55"/>
      <c r="AB38" s="55"/>
      <c r="AC38" s="137">
        <f t="shared" si="2"/>
        <v>12</v>
      </c>
      <c r="AD38" s="106">
        <v>1</v>
      </c>
      <c r="AE38" s="106"/>
      <c r="AF38" s="106">
        <v>4</v>
      </c>
      <c r="AG38" s="106"/>
      <c r="AH38" s="132">
        <f t="shared" si="3"/>
        <v>5</v>
      </c>
      <c r="AI38" s="32">
        <v>26</v>
      </c>
    </row>
    <row r="39" spans="1:35" ht="15" customHeight="1">
      <c r="A39" s="32">
        <v>27</v>
      </c>
      <c r="B39" s="90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78"/>
      <c r="M39" s="79"/>
      <c r="N39" s="35"/>
      <c r="O39" s="78"/>
      <c r="P39" s="35"/>
      <c r="Q39" s="32">
        <v>27</v>
      </c>
      <c r="R39" s="54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90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94"/>
      <c r="L40" s="78"/>
      <c r="M40" s="79"/>
      <c r="N40" s="18"/>
      <c r="O40" s="94"/>
      <c r="P40" s="35"/>
      <c r="Q40" s="32">
        <v>28</v>
      </c>
      <c r="R40" s="54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90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78"/>
      <c r="M41" s="79"/>
      <c r="N41" s="35"/>
      <c r="O41" s="78"/>
      <c r="P41" s="35">
        <v>31</v>
      </c>
      <c r="Q41" s="32">
        <v>29</v>
      </c>
      <c r="R41" s="54">
        <f t="shared" si="1"/>
        <v>20</v>
      </c>
      <c r="S41" s="55">
        <v>2</v>
      </c>
      <c r="T41" s="55"/>
      <c r="U41" s="55"/>
      <c r="V41" s="55"/>
      <c r="W41" s="55"/>
      <c r="X41" s="55">
        <v>7</v>
      </c>
      <c r="Y41" s="55"/>
      <c r="Z41" s="55">
        <v>11</v>
      </c>
      <c r="AA41" s="55"/>
      <c r="AB41" s="55"/>
      <c r="AC41" s="137">
        <f t="shared" si="2"/>
        <v>20</v>
      </c>
      <c r="AD41" s="106"/>
      <c r="AE41" s="106">
        <v>1</v>
      </c>
      <c r="AF41" s="106"/>
      <c r="AG41" s="106"/>
      <c r="AH41" s="132">
        <f t="shared" si="3"/>
        <v>1</v>
      </c>
      <c r="AI41" s="32">
        <v>29</v>
      </c>
    </row>
    <row r="42" spans="1:35" ht="15" customHeight="1">
      <c r="A42" s="32">
        <v>30</v>
      </c>
      <c r="B42" s="90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78"/>
      <c r="M42" s="79"/>
      <c r="N42" s="35"/>
      <c r="O42" s="78"/>
      <c r="P42" s="35">
        <v>21</v>
      </c>
      <c r="Q42" s="32">
        <v>30</v>
      </c>
      <c r="R42" s="54">
        <f t="shared" si="1"/>
        <v>23</v>
      </c>
      <c r="S42" s="55">
        <v>1</v>
      </c>
      <c r="T42" s="55"/>
      <c r="U42" s="55">
        <v>11</v>
      </c>
      <c r="V42" s="55"/>
      <c r="W42" s="55"/>
      <c r="X42" s="55">
        <v>6</v>
      </c>
      <c r="Y42" s="55"/>
      <c r="Z42" s="55">
        <v>5</v>
      </c>
      <c r="AA42" s="55"/>
      <c r="AB42" s="55">
        <v>2</v>
      </c>
      <c r="AC42" s="137">
        <f t="shared" si="2"/>
        <v>25</v>
      </c>
      <c r="AD42" s="106">
        <v>3</v>
      </c>
      <c r="AE42" s="106"/>
      <c r="AF42" s="106"/>
      <c r="AG42" s="106"/>
      <c r="AH42" s="132">
        <f t="shared" si="3"/>
        <v>3</v>
      </c>
      <c r="AI42" s="32">
        <v>30</v>
      </c>
    </row>
    <row r="43" spans="1:35" ht="15" customHeight="1">
      <c r="A43" s="32">
        <v>31</v>
      </c>
      <c r="B43" s="90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78"/>
      <c r="M43" s="79"/>
      <c r="N43" s="35"/>
      <c r="O43" s="78"/>
      <c r="P43" s="35">
        <v>26</v>
      </c>
      <c r="Q43" s="32">
        <v>31</v>
      </c>
      <c r="R43" s="54">
        <f t="shared" si="1"/>
        <v>33</v>
      </c>
      <c r="S43" s="55">
        <v>3</v>
      </c>
      <c r="T43" s="55">
        <v>2</v>
      </c>
      <c r="U43" s="55">
        <v>4</v>
      </c>
      <c r="V43" s="55"/>
      <c r="W43" s="55">
        <v>1</v>
      </c>
      <c r="X43" s="55">
        <v>5</v>
      </c>
      <c r="Y43" s="55"/>
      <c r="Z43" s="55">
        <v>18</v>
      </c>
      <c r="AA43" s="55"/>
      <c r="AB43" s="55"/>
      <c r="AC43" s="137">
        <f t="shared" si="2"/>
        <v>33</v>
      </c>
      <c r="AD43" s="106">
        <v>4</v>
      </c>
      <c r="AE43" s="106"/>
      <c r="AF43" s="106"/>
      <c r="AG43" s="106"/>
      <c r="AH43" s="132">
        <f t="shared" si="3"/>
        <v>4</v>
      </c>
      <c r="AI43" s="25">
        <v>31</v>
      </c>
    </row>
    <row r="44" spans="1:35" ht="51">
      <c r="A44" s="88" t="s">
        <v>69</v>
      </c>
      <c r="B44" s="64">
        <f>SUM(B13:B43)</f>
        <v>0</v>
      </c>
      <c r="C44" s="83">
        <f>SUM(C13:C43)</f>
        <v>0</v>
      </c>
      <c r="D44" s="83">
        <f aca="true" t="shared" si="4" ref="D44:O44">SUM(D13:D43)</f>
        <v>0</v>
      </c>
      <c r="E44" s="83">
        <f t="shared" si="4"/>
        <v>0</v>
      </c>
      <c r="F44" s="83">
        <f t="shared" si="4"/>
        <v>0</v>
      </c>
      <c r="G44" s="83">
        <f t="shared" si="4"/>
        <v>0</v>
      </c>
      <c r="H44" s="83">
        <f t="shared" si="4"/>
        <v>0</v>
      </c>
      <c r="I44" s="83">
        <f t="shared" si="4"/>
        <v>0</v>
      </c>
      <c r="J44" s="83">
        <f t="shared" si="4"/>
        <v>0</v>
      </c>
      <c r="K44" s="83">
        <f t="shared" si="4"/>
        <v>0</v>
      </c>
      <c r="L44" s="83">
        <f t="shared" si="4"/>
        <v>0</v>
      </c>
      <c r="M44" s="83">
        <f t="shared" si="4"/>
        <v>0</v>
      </c>
      <c r="N44" s="83">
        <f t="shared" si="4"/>
        <v>0</v>
      </c>
      <c r="O44" s="83">
        <f t="shared" si="4"/>
        <v>0</v>
      </c>
      <c r="P44" s="18"/>
      <c r="Q44" s="35"/>
      <c r="R44" s="46"/>
      <c r="S44" s="49">
        <f>SUM(S13:S43)</f>
        <v>43</v>
      </c>
      <c r="T44" s="49">
        <f aca="true" t="shared" si="5" ref="T44:AA44">SUM(T13:T43)</f>
        <v>87</v>
      </c>
      <c r="U44" s="49">
        <f t="shared" si="5"/>
        <v>46</v>
      </c>
      <c r="V44" s="49">
        <f t="shared" si="5"/>
        <v>3</v>
      </c>
      <c r="W44" s="49">
        <f t="shared" si="5"/>
        <v>21</v>
      </c>
      <c r="X44" s="49">
        <f t="shared" si="5"/>
        <v>187</v>
      </c>
      <c r="Y44" s="49">
        <f t="shared" si="5"/>
        <v>62</v>
      </c>
      <c r="Z44" s="49">
        <f t="shared" si="5"/>
        <v>70</v>
      </c>
      <c r="AA44" s="49">
        <f t="shared" si="5"/>
        <v>0</v>
      </c>
      <c r="AB44" s="49">
        <f>SUM(AB13:AB43)</f>
        <v>141</v>
      </c>
      <c r="AC44" s="134">
        <f>SUM(S44:AB44)</f>
        <v>660</v>
      </c>
      <c r="AD44" s="106">
        <f>SUM(AD13:AD43)</f>
        <v>40</v>
      </c>
      <c r="AE44" s="106">
        <f>SUM(AE13:AE43)</f>
        <v>1</v>
      </c>
      <c r="AF44" s="106">
        <f>SUM(AF13:AF43)</f>
        <v>13</v>
      </c>
      <c r="AG44" s="106">
        <f>SUM(AG13:AG43)</f>
        <v>3</v>
      </c>
      <c r="AH44" s="132">
        <f>SUM(AH13:AH43)</f>
        <v>57</v>
      </c>
      <c r="AI44" s="106"/>
    </row>
    <row r="45" spans="1:35" ht="15" customHeight="1">
      <c r="A45" s="18"/>
      <c r="B45" s="63"/>
      <c r="C45" s="261" t="s">
        <v>41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40">
        <f>SUM(P13:P43)</f>
        <v>580</v>
      </c>
      <c r="Q45" s="19"/>
      <c r="R45" s="36">
        <f>SUM(R13:R43)</f>
        <v>519</v>
      </c>
      <c r="S45" s="212" t="s">
        <v>41</v>
      </c>
      <c r="T45" s="213"/>
      <c r="U45" s="213"/>
      <c r="V45" s="213"/>
      <c r="W45" s="213"/>
      <c r="X45" s="213"/>
      <c r="Y45" s="213"/>
      <c r="Z45" s="213"/>
      <c r="AA45" s="213"/>
      <c r="AB45" s="25"/>
      <c r="AC45" s="132"/>
      <c r="AD45" s="106"/>
      <c r="AE45" s="106"/>
      <c r="AF45" s="106"/>
      <c r="AG45" s="106"/>
      <c r="AH45" s="132"/>
      <c r="AI45" s="106"/>
    </row>
    <row r="46" spans="1:34" ht="30" customHeight="1">
      <c r="A46" s="17"/>
      <c r="B46" s="63"/>
      <c r="C46" s="235" t="s">
        <v>33</v>
      </c>
      <c r="D46" s="236"/>
      <c r="E46" s="235" t="s">
        <v>34</v>
      </c>
      <c r="F46" s="236"/>
      <c r="G46" s="216" t="s">
        <v>35</v>
      </c>
      <c r="H46" s="217"/>
      <c r="I46" s="216" t="s">
        <v>36</v>
      </c>
      <c r="J46" s="217"/>
      <c r="K46" s="93" t="s">
        <v>47</v>
      </c>
      <c r="L46" s="216" t="s">
        <v>46</v>
      </c>
      <c r="M46" s="217"/>
      <c r="N46" s="21" t="s">
        <v>73</v>
      </c>
      <c r="O46" s="26" t="s">
        <v>2</v>
      </c>
      <c r="P46" s="26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54.75" customHeight="1">
      <c r="A47" s="92" t="s">
        <v>68</v>
      </c>
      <c r="B47" s="44">
        <f>SUM(C47:O47)</f>
        <v>679</v>
      </c>
      <c r="C47" s="29">
        <f>C12+C44</f>
        <v>48</v>
      </c>
      <c r="D47" s="29">
        <f aca="true" t="shared" si="6" ref="D47:O47">D12+D44</f>
        <v>65</v>
      </c>
      <c r="E47" s="29">
        <f t="shared" si="6"/>
        <v>51</v>
      </c>
      <c r="F47" s="29">
        <f t="shared" si="6"/>
        <v>46</v>
      </c>
      <c r="G47" s="29">
        <f t="shared" si="6"/>
        <v>75</v>
      </c>
      <c r="H47" s="29">
        <f t="shared" si="6"/>
        <v>73</v>
      </c>
      <c r="I47" s="29">
        <f t="shared" si="6"/>
        <v>54</v>
      </c>
      <c r="J47" s="29">
        <f t="shared" si="6"/>
        <v>77</v>
      </c>
      <c r="K47" s="29">
        <f t="shared" si="6"/>
        <v>55</v>
      </c>
      <c r="L47" s="29">
        <f t="shared" si="6"/>
        <v>30</v>
      </c>
      <c r="M47" s="29">
        <f t="shared" si="6"/>
        <v>22</v>
      </c>
      <c r="N47" s="29">
        <f t="shared" si="6"/>
        <v>42</v>
      </c>
      <c r="O47" s="29">
        <f t="shared" si="6"/>
        <v>41</v>
      </c>
      <c r="P47" s="44"/>
      <c r="Q47" s="44"/>
      <c r="R47" s="112"/>
      <c r="S47" s="108">
        <f>S12+S44</f>
        <v>124</v>
      </c>
      <c r="T47" s="108">
        <f aca="true" t="shared" si="7" ref="T47:AA47">T12+T44</f>
        <v>240</v>
      </c>
      <c r="U47" s="108">
        <f t="shared" si="7"/>
        <v>113</v>
      </c>
      <c r="V47" s="108">
        <f t="shared" si="7"/>
        <v>169</v>
      </c>
      <c r="W47" s="108">
        <f t="shared" si="7"/>
        <v>218</v>
      </c>
      <c r="X47" s="108">
        <f t="shared" si="7"/>
        <v>815</v>
      </c>
      <c r="Y47" s="108">
        <f t="shared" si="7"/>
        <v>143</v>
      </c>
      <c r="Z47" s="108">
        <f t="shared" si="7"/>
        <v>104</v>
      </c>
      <c r="AA47" s="108">
        <f t="shared" si="7"/>
        <v>0</v>
      </c>
      <c r="AB47" s="108">
        <f>AB12+AB44</f>
        <v>11457</v>
      </c>
      <c r="AC47" s="135">
        <f>SUM(S47:AB47)</f>
        <v>13383</v>
      </c>
      <c r="AD47" s="122">
        <f>AD12+AD44</f>
        <v>75</v>
      </c>
      <c r="AE47" s="122">
        <f>AE12+AE44</f>
        <v>1</v>
      </c>
      <c r="AF47" s="122">
        <f>AF12+AF44</f>
        <v>17</v>
      </c>
      <c r="AG47" s="122">
        <f>AG12+AG44</f>
        <v>18</v>
      </c>
      <c r="AH47" s="135">
        <f>AH12+AH44</f>
        <v>134</v>
      </c>
    </row>
    <row r="48" spans="1:34" ht="20.25">
      <c r="A48" s="15"/>
      <c r="B48" s="41">
        <f>B47</f>
        <v>679</v>
      </c>
      <c r="C48" s="211" t="s">
        <v>5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113">
        <f>P12+P45</f>
        <v>3018</v>
      </c>
      <c r="Q48" s="114"/>
      <c r="R48" s="115">
        <f>R45+R12</f>
        <v>1921</v>
      </c>
      <c r="S48" s="212" t="s">
        <v>5</v>
      </c>
      <c r="T48" s="212"/>
      <c r="U48" s="212"/>
      <c r="V48" s="212"/>
      <c r="W48" s="212"/>
      <c r="X48" s="212"/>
      <c r="Y48" s="212"/>
      <c r="Z48" s="212"/>
      <c r="AA48" s="212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R5:R10"/>
    <mergeCell ref="AB6:AB10"/>
    <mergeCell ref="W6:W10"/>
    <mergeCell ref="L46:M46"/>
    <mergeCell ref="AG6:AG10"/>
    <mergeCell ref="AH6:AH10"/>
    <mergeCell ref="AD5:AH5"/>
    <mergeCell ref="AC6:AC10"/>
    <mergeCell ref="AD6:AD10"/>
    <mergeCell ref="AE6:AE10"/>
    <mergeCell ref="AF6:AF10"/>
    <mergeCell ref="S6:S10"/>
    <mergeCell ref="T6:T10"/>
    <mergeCell ref="Z6:Z10"/>
    <mergeCell ref="AA6:AA10"/>
    <mergeCell ref="X6:X10"/>
    <mergeCell ref="Y6:Y10"/>
    <mergeCell ref="U6:U10"/>
    <mergeCell ref="A2:P2"/>
    <mergeCell ref="R2:AB2"/>
    <mergeCell ref="A4:P4"/>
    <mergeCell ref="Q4:AB4"/>
    <mergeCell ref="C8:M9"/>
    <mergeCell ref="N8:N10"/>
    <mergeCell ref="O8:O10"/>
    <mergeCell ref="V6:V10"/>
    <mergeCell ref="Q5:Q10"/>
    <mergeCell ref="S5:AB5"/>
    <mergeCell ref="C11:O11"/>
    <mergeCell ref="S11:AA11"/>
    <mergeCell ref="C48:O48"/>
    <mergeCell ref="S48:AA48"/>
    <mergeCell ref="S45:AA45"/>
    <mergeCell ref="C45:O45"/>
    <mergeCell ref="C46:D46"/>
    <mergeCell ref="E46:F46"/>
    <mergeCell ref="G46:H46"/>
    <mergeCell ref="I46:J46"/>
    <mergeCell ref="AI5:AI10"/>
    <mergeCell ref="A5:A10"/>
    <mergeCell ref="B5:B10"/>
    <mergeCell ref="C5:O7"/>
    <mergeCell ref="P5:P10"/>
    <mergeCell ref="C10:D10"/>
    <mergeCell ref="E10:F10"/>
    <mergeCell ref="G10:H10"/>
    <mergeCell ref="I10:J10"/>
    <mergeCell ref="L10:M10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65" zoomScaleNormal="65" zoomScaleSheetLayoutView="68" zoomScalePageLayoutView="0" workbookViewId="0" topLeftCell="A16">
      <selection activeCell="AD42" sqref="AD42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4" t="s">
        <v>145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 t="s">
        <v>145</v>
      </c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8" t="s">
        <v>49</v>
      </c>
      <c r="Q5" s="257" t="s">
        <v>4</v>
      </c>
      <c r="R5" s="254" t="s">
        <v>65</v>
      </c>
      <c r="S5" s="246" t="s">
        <v>43</v>
      </c>
      <c r="T5" s="247"/>
      <c r="U5" s="247"/>
      <c r="V5" s="247"/>
      <c r="W5" s="247"/>
      <c r="X5" s="247"/>
      <c r="Y5" s="247"/>
      <c r="Z5" s="247"/>
      <c r="AA5" s="247"/>
      <c r="AB5" s="247"/>
      <c r="AC5" s="106"/>
      <c r="AD5" s="208" t="s">
        <v>62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9"/>
      <c r="Q6" s="258"/>
      <c r="R6" s="255"/>
      <c r="S6" s="243" t="s">
        <v>39</v>
      </c>
      <c r="T6" s="248" t="s">
        <v>40</v>
      </c>
      <c r="U6" s="251" t="s">
        <v>50</v>
      </c>
      <c r="V6" s="243" t="s">
        <v>30</v>
      </c>
      <c r="W6" s="237" t="s">
        <v>51</v>
      </c>
      <c r="X6" s="237" t="s">
        <v>52</v>
      </c>
      <c r="Y6" s="237" t="s">
        <v>54</v>
      </c>
      <c r="Z6" s="243" t="s">
        <v>53</v>
      </c>
      <c r="AA6" s="243" t="s">
        <v>55</v>
      </c>
      <c r="AB6" s="240" t="s">
        <v>31</v>
      </c>
      <c r="AC6" s="209" t="s">
        <v>56</v>
      </c>
      <c r="AD6" s="207" t="s">
        <v>57</v>
      </c>
      <c r="AE6" s="207" t="s">
        <v>58</v>
      </c>
      <c r="AF6" s="207" t="s">
        <v>59</v>
      </c>
      <c r="AG6" s="207" t="s">
        <v>60</v>
      </c>
      <c r="AH6" s="207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9"/>
      <c r="Q7" s="258"/>
      <c r="R7" s="255"/>
      <c r="S7" s="244"/>
      <c r="T7" s="249"/>
      <c r="U7" s="252"/>
      <c r="V7" s="244"/>
      <c r="W7" s="238"/>
      <c r="X7" s="238"/>
      <c r="Y7" s="238"/>
      <c r="Z7" s="244"/>
      <c r="AA7" s="244"/>
      <c r="AB7" s="241"/>
      <c r="AC7" s="209"/>
      <c r="AD7" s="207"/>
      <c r="AE7" s="207"/>
      <c r="AF7" s="207"/>
      <c r="AG7" s="207"/>
      <c r="AH7" s="207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29"/>
      <c r="Q8" s="258"/>
      <c r="R8" s="255"/>
      <c r="S8" s="244"/>
      <c r="T8" s="249"/>
      <c r="U8" s="252"/>
      <c r="V8" s="244"/>
      <c r="W8" s="238"/>
      <c r="X8" s="238"/>
      <c r="Y8" s="238"/>
      <c r="Z8" s="244"/>
      <c r="AA8" s="244"/>
      <c r="AB8" s="241"/>
      <c r="AC8" s="209"/>
      <c r="AD8" s="207"/>
      <c r="AE8" s="207"/>
      <c r="AF8" s="207"/>
      <c r="AG8" s="207"/>
      <c r="AH8" s="207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9"/>
      <c r="Q9" s="258"/>
      <c r="R9" s="255"/>
      <c r="S9" s="244"/>
      <c r="T9" s="249"/>
      <c r="U9" s="252"/>
      <c r="V9" s="244"/>
      <c r="W9" s="238"/>
      <c r="X9" s="238"/>
      <c r="Y9" s="238"/>
      <c r="Z9" s="244"/>
      <c r="AA9" s="244"/>
      <c r="AB9" s="241"/>
      <c r="AC9" s="209"/>
      <c r="AD9" s="207"/>
      <c r="AE9" s="207"/>
      <c r="AF9" s="207"/>
      <c r="AG9" s="207"/>
      <c r="AH9" s="207"/>
      <c r="AI9" s="219"/>
    </row>
    <row r="10" spans="1:35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3" t="s">
        <v>47</v>
      </c>
      <c r="L10" s="216" t="s">
        <v>46</v>
      </c>
      <c r="M10" s="217"/>
      <c r="N10" s="219"/>
      <c r="O10" s="219"/>
      <c r="P10" s="230"/>
      <c r="Q10" s="259"/>
      <c r="R10" s="256"/>
      <c r="S10" s="245"/>
      <c r="T10" s="250"/>
      <c r="U10" s="253"/>
      <c r="V10" s="245"/>
      <c r="W10" s="239"/>
      <c r="X10" s="239"/>
      <c r="Y10" s="239"/>
      <c r="Z10" s="245"/>
      <c r="AA10" s="245"/>
      <c r="AB10" s="242"/>
      <c r="AC10" s="209"/>
      <c r="AD10" s="207"/>
      <c r="AE10" s="207"/>
      <c r="AF10" s="207"/>
      <c r="AG10" s="207"/>
      <c r="AH10" s="207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45"/>
      <c r="Q11" s="68"/>
      <c r="R11" s="33"/>
      <c r="S11" s="267" t="s">
        <v>37</v>
      </c>
      <c r="T11" s="268"/>
      <c r="U11" s="268"/>
      <c r="V11" s="268"/>
      <c r="W11" s="268"/>
      <c r="X11" s="268"/>
      <c r="Y11" s="268"/>
      <c r="Z11" s="268"/>
      <c r="AA11" s="269"/>
      <c r="AB11" s="102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Окт!B48</f>
        <v>679</v>
      </c>
      <c r="C12" s="83">
        <f>Окт!C47</f>
        <v>48</v>
      </c>
      <c r="D12" s="83">
        <f>Окт!D47</f>
        <v>65</v>
      </c>
      <c r="E12" s="83">
        <f>Окт!E47</f>
        <v>51</v>
      </c>
      <c r="F12" s="83">
        <f>Окт!F47</f>
        <v>46</v>
      </c>
      <c r="G12" s="83">
        <f>Окт!G47</f>
        <v>75</v>
      </c>
      <c r="H12" s="83">
        <f>Окт!H47</f>
        <v>73</v>
      </c>
      <c r="I12" s="83">
        <f>Окт!I47</f>
        <v>54</v>
      </c>
      <c r="J12" s="83">
        <f>Окт!J47</f>
        <v>77</v>
      </c>
      <c r="K12" s="83">
        <f>Окт!K47</f>
        <v>55</v>
      </c>
      <c r="L12" s="83">
        <f>Окт!L47</f>
        <v>30</v>
      </c>
      <c r="M12" s="83">
        <f>Окт!M47</f>
        <v>22</v>
      </c>
      <c r="N12" s="83">
        <f>Окт!N47</f>
        <v>42</v>
      </c>
      <c r="O12" s="83">
        <f>Окт!O47</f>
        <v>41</v>
      </c>
      <c r="P12" s="74">
        <f>Окт!P48</f>
        <v>3018</v>
      </c>
      <c r="Q12" s="75"/>
      <c r="R12" s="71">
        <f>Окт!R48</f>
        <v>1921</v>
      </c>
      <c r="S12" s="77">
        <f>Окт!S47</f>
        <v>124</v>
      </c>
      <c r="T12" s="77">
        <f>Окт!T47</f>
        <v>240</v>
      </c>
      <c r="U12" s="77">
        <f>Окт!U47</f>
        <v>113</v>
      </c>
      <c r="V12" s="77">
        <f>Окт!V47</f>
        <v>169</v>
      </c>
      <c r="W12" s="77">
        <f>Окт!W47</f>
        <v>218</v>
      </c>
      <c r="X12" s="77">
        <f>Окт!X47</f>
        <v>815</v>
      </c>
      <c r="Y12" s="77">
        <f>Окт!Y47</f>
        <v>143</v>
      </c>
      <c r="Z12" s="77">
        <f>Окт!Z47</f>
        <v>104</v>
      </c>
      <c r="AA12" s="77">
        <f>Окт!AA47</f>
        <v>0</v>
      </c>
      <c r="AB12" s="103">
        <f>Окт!AB47</f>
        <v>11457</v>
      </c>
      <c r="AC12" s="133">
        <f>SUM(S12:AB12)</f>
        <v>13383</v>
      </c>
      <c r="AD12" s="107">
        <f>Окт!AD47</f>
        <v>75</v>
      </c>
      <c r="AE12" s="107">
        <f>Окт!AE47</f>
        <v>1</v>
      </c>
      <c r="AF12" s="107">
        <f>Окт!AF47</f>
        <v>17</v>
      </c>
      <c r="AG12" s="107">
        <f>Окт!AG47</f>
        <v>18</v>
      </c>
      <c r="AH12" s="139">
        <f>Окт!AH47</f>
        <v>134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78"/>
      <c r="M13" s="79"/>
      <c r="N13" s="79"/>
      <c r="O13" s="35"/>
      <c r="P13" s="35">
        <v>29</v>
      </c>
      <c r="Q13" s="32">
        <v>1</v>
      </c>
      <c r="R13" s="184">
        <f>SUM(S13:AA13)</f>
        <v>31</v>
      </c>
      <c r="S13" s="55"/>
      <c r="T13" s="55">
        <v>2</v>
      </c>
      <c r="U13" s="55"/>
      <c r="V13" s="55"/>
      <c r="W13" s="55">
        <v>7</v>
      </c>
      <c r="X13" s="55">
        <v>5</v>
      </c>
      <c r="Y13" s="55"/>
      <c r="Z13" s="55">
        <v>17</v>
      </c>
      <c r="AA13" s="55"/>
      <c r="AB13" s="104">
        <v>28</v>
      </c>
      <c r="AC13" s="132">
        <f>S13+T13+U13+V13+W13+X13+Y13+Z13+AA13+AB13</f>
        <v>59</v>
      </c>
      <c r="AD13" s="106">
        <v>7</v>
      </c>
      <c r="AE13" s="106"/>
      <c r="AF13" s="106"/>
      <c r="AG13" s="106"/>
      <c r="AH13" s="132">
        <f>AD13+AE13+AF13+AG13</f>
        <v>7</v>
      </c>
      <c r="AI13" s="32">
        <v>1</v>
      </c>
    </row>
    <row r="14" spans="1:35" ht="15" customHeight="1">
      <c r="A14" s="32">
        <v>2</v>
      </c>
      <c r="B14" s="89">
        <f aca="true" t="shared" si="0" ref="B14:B42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78"/>
      <c r="M14" s="79"/>
      <c r="N14" s="35"/>
      <c r="O14" s="35"/>
      <c r="P14" s="35">
        <v>4</v>
      </c>
      <c r="Q14" s="32">
        <v>2</v>
      </c>
      <c r="R14" s="184">
        <f aca="true" t="shared" si="1" ref="R14:R42">SUM(S14:AA14)</f>
        <v>4</v>
      </c>
      <c r="S14" s="55"/>
      <c r="T14" s="55"/>
      <c r="U14" s="55"/>
      <c r="V14" s="55"/>
      <c r="W14" s="55"/>
      <c r="X14" s="55">
        <v>1</v>
      </c>
      <c r="Y14" s="55"/>
      <c r="Z14" s="55">
        <v>3</v>
      </c>
      <c r="AA14" s="55"/>
      <c r="AB14" s="104"/>
      <c r="AC14" s="132">
        <f aca="true" t="shared" si="2" ref="AC14:AC42">S14+T14+U14+V14+W14+X14+Y14+Z14+AA14+AB14</f>
        <v>4</v>
      </c>
      <c r="AD14" s="106"/>
      <c r="AE14" s="106"/>
      <c r="AF14" s="106"/>
      <c r="AG14" s="106"/>
      <c r="AH14" s="132">
        <f aca="true" t="shared" si="3" ref="AH14:AH42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78"/>
      <c r="M15" s="79"/>
      <c r="N15" s="35"/>
      <c r="O15" s="35"/>
      <c r="P15" s="35"/>
      <c r="Q15" s="32">
        <v>3</v>
      </c>
      <c r="R15" s="184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104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78"/>
      <c r="M16" s="79"/>
      <c r="N16" s="35"/>
      <c r="O16" s="35"/>
      <c r="P16" s="35"/>
      <c r="Q16" s="32">
        <v>4</v>
      </c>
      <c r="R16" s="184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104"/>
      <c r="AC16" s="132">
        <f t="shared" si="2"/>
        <v>0</v>
      </c>
      <c r="AD16" s="112"/>
      <c r="AE16" s="112"/>
      <c r="AF16" s="112"/>
      <c r="AG16" s="112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78"/>
      <c r="M17" s="79"/>
      <c r="N17" s="35"/>
      <c r="O17" s="35"/>
      <c r="P17" s="35"/>
      <c r="Q17" s="32">
        <v>5</v>
      </c>
      <c r="R17" s="184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104"/>
      <c r="AC17" s="132">
        <f t="shared" si="2"/>
        <v>0</v>
      </c>
      <c r="AD17" s="112"/>
      <c r="AE17" s="112"/>
      <c r="AF17" s="112"/>
      <c r="AG17" s="112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1</v>
      </c>
      <c r="C18" s="83"/>
      <c r="D18" s="84"/>
      <c r="E18" s="83"/>
      <c r="F18" s="84">
        <v>1</v>
      </c>
      <c r="G18" s="83"/>
      <c r="H18" s="84"/>
      <c r="I18" s="83"/>
      <c r="J18" s="84"/>
      <c r="K18" s="78"/>
      <c r="L18" s="78"/>
      <c r="M18" s="79"/>
      <c r="N18" s="35"/>
      <c r="O18" s="35"/>
      <c r="P18" s="35">
        <v>49</v>
      </c>
      <c r="Q18" s="32">
        <v>6</v>
      </c>
      <c r="R18" s="184">
        <f t="shared" si="1"/>
        <v>36</v>
      </c>
      <c r="S18" s="55">
        <v>5</v>
      </c>
      <c r="T18" s="55">
        <v>7</v>
      </c>
      <c r="U18" s="55"/>
      <c r="V18" s="55"/>
      <c r="W18" s="55">
        <v>4</v>
      </c>
      <c r="X18" s="55">
        <v>15</v>
      </c>
      <c r="Y18" s="55">
        <v>4</v>
      </c>
      <c r="Z18" s="55">
        <v>1</v>
      </c>
      <c r="AA18" s="55"/>
      <c r="AB18" s="104">
        <v>17</v>
      </c>
      <c r="AC18" s="132">
        <f t="shared" si="2"/>
        <v>53</v>
      </c>
      <c r="AD18" s="112">
        <v>4</v>
      </c>
      <c r="AE18" s="112"/>
      <c r="AF18" s="112"/>
      <c r="AG18" s="112"/>
      <c r="AH18" s="132">
        <f t="shared" si="3"/>
        <v>4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78"/>
      <c r="M19" s="79"/>
      <c r="N19" s="35"/>
      <c r="O19" s="35"/>
      <c r="P19" s="35">
        <v>31</v>
      </c>
      <c r="Q19" s="32">
        <v>7</v>
      </c>
      <c r="R19" s="184">
        <f t="shared" si="1"/>
        <v>27</v>
      </c>
      <c r="S19" s="55">
        <v>2</v>
      </c>
      <c r="T19" s="55">
        <v>3</v>
      </c>
      <c r="U19" s="55"/>
      <c r="V19" s="55"/>
      <c r="W19" s="55">
        <v>2</v>
      </c>
      <c r="X19" s="55">
        <v>14</v>
      </c>
      <c r="Y19" s="55"/>
      <c r="Z19" s="55">
        <v>6</v>
      </c>
      <c r="AA19" s="55"/>
      <c r="AB19" s="104"/>
      <c r="AC19" s="132">
        <f t="shared" si="2"/>
        <v>27</v>
      </c>
      <c r="AD19" s="106"/>
      <c r="AE19" s="106"/>
      <c r="AF19" s="106"/>
      <c r="AG19" s="106">
        <v>5</v>
      </c>
      <c r="AH19" s="132">
        <f t="shared" si="3"/>
        <v>5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78"/>
      <c r="M20" s="79"/>
      <c r="N20" s="35"/>
      <c r="O20" s="35"/>
      <c r="P20" s="35">
        <v>59</v>
      </c>
      <c r="Q20" s="32">
        <v>8</v>
      </c>
      <c r="R20" s="184">
        <f t="shared" si="1"/>
        <v>45</v>
      </c>
      <c r="S20" s="55">
        <v>2</v>
      </c>
      <c r="T20" s="55">
        <v>4</v>
      </c>
      <c r="U20" s="55"/>
      <c r="V20" s="55"/>
      <c r="W20" s="55"/>
      <c r="X20" s="55">
        <v>28</v>
      </c>
      <c r="Y20" s="55">
        <v>2</v>
      </c>
      <c r="Z20" s="55">
        <v>9</v>
      </c>
      <c r="AA20" s="55"/>
      <c r="AB20" s="104">
        <v>3</v>
      </c>
      <c r="AC20" s="132">
        <f t="shared" si="2"/>
        <v>48</v>
      </c>
      <c r="AD20" s="106">
        <v>1</v>
      </c>
      <c r="AE20" s="106"/>
      <c r="AF20" s="106"/>
      <c r="AG20" s="106">
        <v>2</v>
      </c>
      <c r="AH20" s="132">
        <f t="shared" si="3"/>
        <v>3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78"/>
      <c r="M21" s="79"/>
      <c r="N21" s="35"/>
      <c r="O21" s="35"/>
      <c r="P21" s="35">
        <v>43</v>
      </c>
      <c r="Q21" s="32">
        <v>9</v>
      </c>
      <c r="R21" s="184">
        <f t="shared" si="1"/>
        <v>42</v>
      </c>
      <c r="S21" s="55">
        <v>3</v>
      </c>
      <c r="T21" s="55"/>
      <c r="U21" s="55"/>
      <c r="V21" s="55"/>
      <c r="W21" s="55"/>
      <c r="X21" s="55">
        <v>33</v>
      </c>
      <c r="Y21" s="55">
        <v>4</v>
      </c>
      <c r="Z21" s="55">
        <v>2</v>
      </c>
      <c r="AA21" s="55"/>
      <c r="AB21" s="104">
        <v>1</v>
      </c>
      <c r="AC21" s="132">
        <f t="shared" si="2"/>
        <v>43</v>
      </c>
      <c r="AD21" s="106"/>
      <c r="AE21" s="106"/>
      <c r="AF21" s="106"/>
      <c r="AG21" s="106">
        <v>1</v>
      </c>
      <c r="AH21" s="132">
        <f t="shared" si="3"/>
        <v>1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78"/>
      <c r="M22" s="79"/>
      <c r="N22" s="35"/>
      <c r="O22" s="35"/>
      <c r="P22" s="35"/>
      <c r="Q22" s="32">
        <v>10</v>
      </c>
      <c r="R22" s="184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104"/>
      <c r="AC22" s="132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78"/>
      <c r="M23" s="79"/>
      <c r="N23" s="35"/>
      <c r="O23" s="35"/>
      <c r="P23" s="35"/>
      <c r="Q23" s="32">
        <v>11</v>
      </c>
      <c r="R23" s="184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104"/>
      <c r="AC23" s="132">
        <f t="shared" si="2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78"/>
      <c r="M24" s="79"/>
      <c r="N24" s="35"/>
      <c r="O24" s="35"/>
      <c r="P24" s="35">
        <v>27</v>
      </c>
      <c r="Q24" s="32">
        <v>12</v>
      </c>
      <c r="R24" s="184">
        <f t="shared" si="1"/>
        <v>33</v>
      </c>
      <c r="S24" s="55"/>
      <c r="T24" s="55">
        <v>19</v>
      </c>
      <c r="U24" s="55"/>
      <c r="V24" s="55"/>
      <c r="W24" s="55">
        <v>1</v>
      </c>
      <c r="X24" s="55">
        <v>12</v>
      </c>
      <c r="Y24" s="55"/>
      <c r="Z24" s="55">
        <v>1</v>
      </c>
      <c r="AA24" s="55"/>
      <c r="AB24" s="104"/>
      <c r="AC24" s="132">
        <f t="shared" si="2"/>
        <v>33</v>
      </c>
      <c r="AD24" s="112">
        <v>1</v>
      </c>
      <c r="AE24" s="112"/>
      <c r="AF24" s="112"/>
      <c r="AG24" s="112"/>
      <c r="AH24" s="132">
        <f t="shared" si="3"/>
        <v>1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78"/>
      <c r="M25" s="79"/>
      <c r="N25" s="35"/>
      <c r="O25" s="35"/>
      <c r="P25" s="35">
        <v>53</v>
      </c>
      <c r="Q25" s="32">
        <v>13</v>
      </c>
      <c r="R25" s="184">
        <f t="shared" si="1"/>
        <v>62</v>
      </c>
      <c r="S25" s="55">
        <v>8</v>
      </c>
      <c r="T25" s="55">
        <v>5</v>
      </c>
      <c r="U25" s="55"/>
      <c r="V25" s="55"/>
      <c r="W25" s="55">
        <v>7</v>
      </c>
      <c r="X25" s="55">
        <v>36</v>
      </c>
      <c r="Y25" s="55">
        <v>6</v>
      </c>
      <c r="Z25" s="55"/>
      <c r="AA25" s="55"/>
      <c r="AB25" s="104"/>
      <c r="AC25" s="132">
        <f t="shared" si="2"/>
        <v>62</v>
      </c>
      <c r="AD25" s="112">
        <v>1</v>
      </c>
      <c r="AE25" s="112"/>
      <c r="AF25" s="112">
        <v>2</v>
      </c>
      <c r="AG25" s="112"/>
      <c r="AH25" s="132">
        <f t="shared" si="3"/>
        <v>3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78"/>
      <c r="M26" s="79"/>
      <c r="N26" s="35"/>
      <c r="O26" s="35"/>
      <c r="P26" s="35">
        <v>44</v>
      </c>
      <c r="Q26" s="32">
        <v>14</v>
      </c>
      <c r="R26" s="184">
        <f t="shared" si="1"/>
        <v>35</v>
      </c>
      <c r="S26" s="55">
        <v>4</v>
      </c>
      <c r="T26" s="55">
        <v>4</v>
      </c>
      <c r="U26" s="55"/>
      <c r="V26" s="55"/>
      <c r="W26" s="55"/>
      <c r="X26" s="55">
        <v>23</v>
      </c>
      <c r="Y26" s="55">
        <v>4</v>
      </c>
      <c r="Z26" s="55"/>
      <c r="AA26" s="55"/>
      <c r="AB26" s="104"/>
      <c r="AC26" s="132">
        <f t="shared" si="2"/>
        <v>35</v>
      </c>
      <c r="AD26" s="106">
        <v>2</v>
      </c>
      <c r="AE26" s="106"/>
      <c r="AF26" s="106"/>
      <c r="AG26" s="106">
        <v>2</v>
      </c>
      <c r="AH26" s="132">
        <f t="shared" si="3"/>
        <v>4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78"/>
      <c r="M27" s="79"/>
      <c r="N27" s="35"/>
      <c r="O27" s="35"/>
      <c r="P27" s="35">
        <v>28</v>
      </c>
      <c r="Q27" s="32">
        <v>15</v>
      </c>
      <c r="R27" s="184">
        <f t="shared" si="1"/>
        <v>48</v>
      </c>
      <c r="S27" s="55">
        <v>3</v>
      </c>
      <c r="T27" s="55">
        <v>3</v>
      </c>
      <c r="U27" s="55">
        <v>8</v>
      </c>
      <c r="V27" s="55"/>
      <c r="W27" s="55">
        <v>3</v>
      </c>
      <c r="X27" s="55">
        <v>16</v>
      </c>
      <c r="Y27" s="55">
        <v>5</v>
      </c>
      <c r="Z27" s="55">
        <v>10</v>
      </c>
      <c r="AA27" s="55"/>
      <c r="AB27" s="104"/>
      <c r="AC27" s="132">
        <f t="shared" si="2"/>
        <v>48</v>
      </c>
      <c r="AD27" s="106">
        <v>4</v>
      </c>
      <c r="AE27" s="106"/>
      <c r="AF27" s="106"/>
      <c r="AG27" s="106"/>
      <c r="AH27" s="132">
        <f t="shared" si="3"/>
        <v>4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78"/>
      <c r="M28" s="79"/>
      <c r="N28" s="35"/>
      <c r="O28" s="35"/>
      <c r="P28" s="35">
        <v>35</v>
      </c>
      <c r="Q28" s="32">
        <v>16</v>
      </c>
      <c r="R28" s="184">
        <f t="shared" si="1"/>
        <v>19</v>
      </c>
      <c r="S28" s="55"/>
      <c r="T28" s="55"/>
      <c r="U28" s="55"/>
      <c r="V28" s="55"/>
      <c r="W28" s="55"/>
      <c r="X28" s="55">
        <v>19</v>
      </c>
      <c r="Y28" s="55"/>
      <c r="Z28" s="55"/>
      <c r="AA28" s="55"/>
      <c r="AB28" s="104"/>
      <c r="AC28" s="132">
        <f t="shared" si="2"/>
        <v>19</v>
      </c>
      <c r="AD28" s="106"/>
      <c r="AE28" s="106"/>
      <c r="AF28" s="106"/>
      <c r="AG28" s="106">
        <v>12</v>
      </c>
      <c r="AH28" s="132">
        <f t="shared" si="3"/>
        <v>12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78"/>
      <c r="M29" s="79"/>
      <c r="N29" s="35"/>
      <c r="O29" s="35"/>
      <c r="P29" s="35"/>
      <c r="Q29" s="32">
        <v>17</v>
      </c>
      <c r="R29" s="184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104"/>
      <c r="AC29" s="132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78"/>
      <c r="M30" s="79"/>
      <c r="N30" s="35"/>
      <c r="O30" s="35"/>
      <c r="P30" s="35"/>
      <c r="Q30" s="32">
        <v>18</v>
      </c>
      <c r="R30" s="184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104"/>
      <c r="AC30" s="132">
        <f t="shared" si="2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78"/>
      <c r="M31" s="79"/>
      <c r="N31" s="35"/>
      <c r="O31" s="35"/>
      <c r="P31" s="35">
        <v>34</v>
      </c>
      <c r="Q31" s="32">
        <v>19</v>
      </c>
      <c r="R31" s="184">
        <f t="shared" si="1"/>
        <v>33</v>
      </c>
      <c r="S31" s="55">
        <v>2</v>
      </c>
      <c r="T31" s="55"/>
      <c r="U31" s="55"/>
      <c r="V31" s="55"/>
      <c r="W31" s="55"/>
      <c r="X31" s="55">
        <v>28</v>
      </c>
      <c r="Y31" s="55">
        <v>3</v>
      </c>
      <c r="Z31" s="55"/>
      <c r="AA31" s="55"/>
      <c r="AB31" s="104"/>
      <c r="AC31" s="132">
        <f t="shared" si="2"/>
        <v>33</v>
      </c>
      <c r="AD31" s="112"/>
      <c r="AE31" s="112"/>
      <c r="AF31" s="112"/>
      <c r="AG31" s="112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78"/>
      <c r="M32" s="79"/>
      <c r="N32" s="35"/>
      <c r="O32" s="35"/>
      <c r="P32" s="35">
        <v>9</v>
      </c>
      <c r="Q32" s="32">
        <v>20</v>
      </c>
      <c r="R32" s="184">
        <f t="shared" si="1"/>
        <v>7</v>
      </c>
      <c r="S32" s="55">
        <v>3</v>
      </c>
      <c r="T32" s="55">
        <v>2</v>
      </c>
      <c r="U32" s="55"/>
      <c r="V32" s="55"/>
      <c r="W32" s="55"/>
      <c r="X32" s="55">
        <v>2</v>
      </c>
      <c r="Y32" s="55"/>
      <c r="Z32" s="55"/>
      <c r="AA32" s="55"/>
      <c r="AB32" s="104"/>
      <c r="AC32" s="132">
        <f t="shared" si="2"/>
        <v>7</v>
      </c>
      <c r="AD32" s="112"/>
      <c r="AE32" s="112"/>
      <c r="AF32" s="112"/>
      <c r="AG32" s="112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78"/>
      <c r="M33" s="79"/>
      <c r="N33" s="35"/>
      <c r="O33" s="35"/>
      <c r="P33" s="35">
        <v>50</v>
      </c>
      <c r="Q33" s="32">
        <v>21</v>
      </c>
      <c r="R33" s="184">
        <f t="shared" si="1"/>
        <v>67</v>
      </c>
      <c r="S33" s="55">
        <v>5</v>
      </c>
      <c r="T33" s="55">
        <v>9</v>
      </c>
      <c r="U33" s="55">
        <v>5</v>
      </c>
      <c r="V33" s="55"/>
      <c r="W33" s="55">
        <v>5</v>
      </c>
      <c r="X33" s="55">
        <v>39</v>
      </c>
      <c r="Y33" s="55">
        <v>4</v>
      </c>
      <c r="Z33" s="55"/>
      <c r="AA33" s="55"/>
      <c r="AB33" s="104"/>
      <c r="AC33" s="132">
        <f t="shared" si="2"/>
        <v>67</v>
      </c>
      <c r="AD33" s="106">
        <v>2</v>
      </c>
      <c r="AE33" s="106"/>
      <c r="AF33" s="106"/>
      <c r="AG33" s="106">
        <v>4</v>
      </c>
      <c r="AH33" s="132">
        <f t="shared" si="3"/>
        <v>6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78"/>
      <c r="M34" s="79"/>
      <c r="N34" s="35"/>
      <c r="O34" s="35"/>
      <c r="P34" s="35">
        <v>65</v>
      </c>
      <c r="Q34" s="32">
        <v>22</v>
      </c>
      <c r="R34" s="184">
        <f t="shared" si="1"/>
        <v>37</v>
      </c>
      <c r="S34" s="55"/>
      <c r="T34" s="55"/>
      <c r="U34" s="55"/>
      <c r="V34" s="55"/>
      <c r="W34" s="55"/>
      <c r="X34" s="55">
        <v>34</v>
      </c>
      <c r="Y34" s="55">
        <v>3</v>
      </c>
      <c r="Z34" s="55"/>
      <c r="AA34" s="55"/>
      <c r="AB34" s="104"/>
      <c r="AC34" s="132">
        <f t="shared" si="2"/>
        <v>37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78"/>
      <c r="M35" s="79"/>
      <c r="N35" s="35"/>
      <c r="O35" s="35"/>
      <c r="P35" s="35">
        <v>38</v>
      </c>
      <c r="Q35" s="32">
        <v>23</v>
      </c>
      <c r="R35" s="184">
        <f t="shared" si="1"/>
        <v>45</v>
      </c>
      <c r="S35" s="55">
        <v>7</v>
      </c>
      <c r="T35" s="55">
        <v>11</v>
      </c>
      <c r="U35" s="55">
        <v>2</v>
      </c>
      <c r="V35" s="55"/>
      <c r="W35" s="55"/>
      <c r="X35" s="55">
        <v>20</v>
      </c>
      <c r="Y35" s="55"/>
      <c r="Z35" s="55">
        <v>5</v>
      </c>
      <c r="AA35" s="55"/>
      <c r="AB35" s="104"/>
      <c r="AC35" s="132">
        <f t="shared" si="2"/>
        <v>45</v>
      </c>
      <c r="AD35" s="106">
        <v>2</v>
      </c>
      <c r="AE35" s="106"/>
      <c r="AF35" s="106"/>
      <c r="AG35" s="106"/>
      <c r="AH35" s="132">
        <f t="shared" si="3"/>
        <v>2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78"/>
      <c r="M36" s="79"/>
      <c r="N36" s="35"/>
      <c r="O36" s="35"/>
      <c r="P36" s="35"/>
      <c r="Q36" s="32">
        <v>24</v>
      </c>
      <c r="R36" s="184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104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78"/>
      <c r="M37" s="79"/>
      <c r="N37" s="35"/>
      <c r="O37" s="35"/>
      <c r="P37" s="35"/>
      <c r="Q37" s="32">
        <v>25</v>
      </c>
      <c r="R37" s="184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104"/>
      <c r="AC37" s="132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78"/>
      <c r="M38" s="79"/>
      <c r="N38" s="35"/>
      <c r="O38" s="35"/>
      <c r="P38" s="35">
        <v>21</v>
      </c>
      <c r="Q38" s="32">
        <v>26</v>
      </c>
      <c r="R38" s="184">
        <f t="shared" si="1"/>
        <v>20</v>
      </c>
      <c r="S38" s="55"/>
      <c r="T38" s="55">
        <v>6</v>
      </c>
      <c r="U38" s="55"/>
      <c r="V38" s="55"/>
      <c r="W38" s="55"/>
      <c r="X38" s="55">
        <v>12</v>
      </c>
      <c r="Y38" s="55">
        <v>2</v>
      </c>
      <c r="Z38" s="55"/>
      <c r="AA38" s="55"/>
      <c r="AB38" s="104"/>
      <c r="AC38" s="132">
        <f t="shared" si="2"/>
        <v>20</v>
      </c>
      <c r="AD38" s="112">
        <v>2</v>
      </c>
      <c r="AE38" s="112"/>
      <c r="AF38" s="112"/>
      <c r="AG38" s="112"/>
      <c r="AH38" s="132">
        <f t="shared" si="3"/>
        <v>2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78"/>
      <c r="M39" s="79"/>
      <c r="N39" s="35"/>
      <c r="O39" s="35"/>
      <c r="P39" s="35">
        <v>42</v>
      </c>
      <c r="Q39" s="32">
        <v>27</v>
      </c>
      <c r="R39" s="184">
        <f t="shared" si="1"/>
        <v>33</v>
      </c>
      <c r="S39" s="55">
        <v>2</v>
      </c>
      <c r="T39" s="55"/>
      <c r="U39" s="55"/>
      <c r="V39" s="55"/>
      <c r="W39" s="55"/>
      <c r="X39" s="55"/>
      <c r="Y39" s="55">
        <v>31</v>
      </c>
      <c r="Z39" s="55"/>
      <c r="AA39" s="55"/>
      <c r="AB39" s="104"/>
      <c r="AC39" s="132">
        <f t="shared" si="2"/>
        <v>33</v>
      </c>
      <c r="AD39" s="112">
        <v>1</v>
      </c>
      <c r="AE39" s="112"/>
      <c r="AF39" s="112"/>
      <c r="AG39" s="112"/>
      <c r="AH39" s="132">
        <f t="shared" si="3"/>
        <v>1</v>
      </c>
      <c r="AI39" s="32">
        <v>27</v>
      </c>
    </row>
    <row r="40" spans="1:35" ht="15" customHeight="1">
      <c r="A40" s="32">
        <v>28</v>
      </c>
      <c r="B40" s="89">
        <f t="shared" si="0"/>
        <v>1</v>
      </c>
      <c r="C40" s="83"/>
      <c r="D40" s="84"/>
      <c r="E40" s="83"/>
      <c r="F40" s="84"/>
      <c r="G40" s="83"/>
      <c r="H40" s="84">
        <v>1</v>
      </c>
      <c r="I40" s="83"/>
      <c r="J40" s="84"/>
      <c r="K40" s="78"/>
      <c r="L40" s="78"/>
      <c r="M40" s="79"/>
      <c r="N40" s="35"/>
      <c r="O40" s="35"/>
      <c r="P40" s="35">
        <v>33</v>
      </c>
      <c r="Q40" s="32">
        <v>28</v>
      </c>
      <c r="R40" s="184">
        <f t="shared" si="1"/>
        <v>34</v>
      </c>
      <c r="S40" s="55"/>
      <c r="T40" s="55">
        <v>14</v>
      </c>
      <c r="U40" s="55"/>
      <c r="V40" s="55"/>
      <c r="W40" s="55">
        <v>2</v>
      </c>
      <c r="X40" s="55">
        <v>15</v>
      </c>
      <c r="Y40" s="55">
        <v>3</v>
      </c>
      <c r="Z40" s="55"/>
      <c r="AA40" s="55"/>
      <c r="AB40" s="104">
        <v>17</v>
      </c>
      <c r="AC40" s="132">
        <f t="shared" si="2"/>
        <v>51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78"/>
      <c r="M41" s="79"/>
      <c r="N41" s="35"/>
      <c r="O41" s="35"/>
      <c r="P41" s="35">
        <v>55</v>
      </c>
      <c r="Q41" s="32">
        <v>29</v>
      </c>
      <c r="R41" s="184">
        <f t="shared" si="1"/>
        <v>36</v>
      </c>
      <c r="S41" s="55">
        <v>3</v>
      </c>
      <c r="T41" s="55">
        <v>6</v>
      </c>
      <c r="U41" s="55">
        <v>4</v>
      </c>
      <c r="V41" s="55"/>
      <c r="W41" s="55"/>
      <c r="X41" s="55">
        <v>22</v>
      </c>
      <c r="Y41" s="55">
        <v>1</v>
      </c>
      <c r="Z41" s="55"/>
      <c r="AA41" s="55"/>
      <c r="AB41" s="104">
        <v>2</v>
      </c>
      <c r="AC41" s="132">
        <f t="shared" si="2"/>
        <v>38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78"/>
      <c r="M42" s="79"/>
      <c r="N42" s="35"/>
      <c r="O42" s="35"/>
      <c r="P42" s="35">
        <v>17</v>
      </c>
      <c r="Q42" s="32">
        <v>30</v>
      </c>
      <c r="R42" s="184">
        <f t="shared" si="1"/>
        <v>19</v>
      </c>
      <c r="S42" s="55"/>
      <c r="T42" s="55"/>
      <c r="U42" s="55"/>
      <c r="V42" s="55"/>
      <c r="W42" s="55"/>
      <c r="X42" s="55">
        <v>8</v>
      </c>
      <c r="Y42" s="55">
        <v>11</v>
      </c>
      <c r="Z42" s="55"/>
      <c r="AA42" s="55"/>
      <c r="AB42" s="104">
        <v>3</v>
      </c>
      <c r="AC42" s="132">
        <f t="shared" si="2"/>
        <v>22</v>
      </c>
      <c r="AD42" s="106">
        <v>1</v>
      </c>
      <c r="AE42" s="106"/>
      <c r="AF42" s="106"/>
      <c r="AG42" s="106"/>
      <c r="AH42" s="132">
        <f t="shared" si="3"/>
        <v>1</v>
      </c>
      <c r="AI42" s="32">
        <v>30</v>
      </c>
    </row>
    <row r="43" spans="1:35" ht="51">
      <c r="A43" s="88" t="s">
        <v>69</v>
      </c>
      <c r="B43" s="64">
        <f>SUM(B13:B42)</f>
        <v>2</v>
      </c>
      <c r="C43" s="80">
        <f>SUM(C13:C42)</f>
        <v>0</v>
      </c>
      <c r="D43" s="80">
        <f aca="true" t="shared" si="4" ref="D43:O43">SUM(D13:D42)</f>
        <v>0</v>
      </c>
      <c r="E43" s="80">
        <f t="shared" si="4"/>
        <v>0</v>
      </c>
      <c r="F43" s="80">
        <f t="shared" si="4"/>
        <v>1</v>
      </c>
      <c r="G43" s="80">
        <f t="shared" si="4"/>
        <v>0</v>
      </c>
      <c r="H43" s="80">
        <f t="shared" si="4"/>
        <v>1</v>
      </c>
      <c r="I43" s="80">
        <f t="shared" si="4"/>
        <v>0</v>
      </c>
      <c r="J43" s="80">
        <f t="shared" si="4"/>
        <v>0</v>
      </c>
      <c r="K43" s="80">
        <f t="shared" si="4"/>
        <v>0</v>
      </c>
      <c r="L43" s="80">
        <f t="shared" si="4"/>
        <v>0</v>
      </c>
      <c r="M43" s="80">
        <f t="shared" si="4"/>
        <v>0</v>
      </c>
      <c r="N43" s="80">
        <f t="shared" si="4"/>
        <v>0</v>
      </c>
      <c r="O43" s="80">
        <f t="shared" si="4"/>
        <v>0</v>
      </c>
      <c r="P43" s="80"/>
      <c r="Q43" s="35"/>
      <c r="R43" s="46"/>
      <c r="S43" s="49">
        <f aca="true" t="shared" si="5" ref="S43:AB43">SUM(S13:S42)</f>
        <v>49</v>
      </c>
      <c r="T43" s="49">
        <f t="shared" si="5"/>
        <v>95</v>
      </c>
      <c r="U43" s="49">
        <f t="shared" si="5"/>
        <v>19</v>
      </c>
      <c r="V43" s="49">
        <f t="shared" si="5"/>
        <v>0</v>
      </c>
      <c r="W43" s="49">
        <f t="shared" si="5"/>
        <v>31</v>
      </c>
      <c r="X43" s="49">
        <f t="shared" si="5"/>
        <v>382</v>
      </c>
      <c r="Y43" s="49">
        <f t="shared" si="5"/>
        <v>83</v>
      </c>
      <c r="Z43" s="49">
        <f t="shared" si="5"/>
        <v>54</v>
      </c>
      <c r="AA43" s="49">
        <f t="shared" si="5"/>
        <v>0</v>
      </c>
      <c r="AB43" s="105">
        <f t="shared" si="5"/>
        <v>71</v>
      </c>
      <c r="AC43" s="134">
        <f>SUM(S43:AB43)</f>
        <v>784</v>
      </c>
      <c r="AD43" s="106">
        <f>SUM(AD13:AD42)</f>
        <v>28</v>
      </c>
      <c r="AE43" s="106">
        <f>SUM(AE13:AE42)</f>
        <v>0</v>
      </c>
      <c r="AF43" s="106">
        <f>SUM(AF13:AF42)</f>
        <v>2</v>
      </c>
      <c r="AG43" s="106">
        <f>SUM(AG13:AG42)</f>
        <v>26</v>
      </c>
      <c r="AH43" s="132">
        <f>SUM(AH13:AH42)</f>
        <v>56</v>
      </c>
      <c r="AI43" s="106"/>
    </row>
    <row r="44" spans="1:35" ht="15" customHeight="1">
      <c r="A44" s="18"/>
      <c r="B44" s="63"/>
      <c r="C44" s="261" t="s">
        <v>41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40">
        <f>SUM(P13:P42)</f>
        <v>766</v>
      </c>
      <c r="Q44" s="19"/>
      <c r="R44" s="36">
        <f>SUM(R13:R42)</f>
        <v>713</v>
      </c>
      <c r="S44" s="212" t="s">
        <v>41</v>
      </c>
      <c r="T44" s="213"/>
      <c r="U44" s="213"/>
      <c r="V44" s="213"/>
      <c r="W44" s="213"/>
      <c r="X44" s="213"/>
      <c r="Y44" s="213"/>
      <c r="Z44" s="213"/>
      <c r="AA44" s="213"/>
      <c r="AB44" s="110"/>
      <c r="AC44" s="132"/>
      <c r="AD44" s="106"/>
      <c r="AE44" s="106"/>
      <c r="AF44" s="106"/>
      <c r="AG44" s="106"/>
      <c r="AH44" s="132"/>
      <c r="AI44" s="106"/>
    </row>
    <row r="45" spans="1:35" ht="30">
      <c r="A45" s="17"/>
      <c r="B45" s="63"/>
      <c r="C45" s="235" t="s">
        <v>33</v>
      </c>
      <c r="D45" s="236"/>
      <c r="E45" s="235" t="s">
        <v>34</v>
      </c>
      <c r="F45" s="236"/>
      <c r="G45" s="216" t="s">
        <v>35</v>
      </c>
      <c r="H45" s="217"/>
      <c r="I45" s="216" t="s">
        <v>36</v>
      </c>
      <c r="J45" s="217"/>
      <c r="K45" s="93" t="s">
        <v>47</v>
      </c>
      <c r="L45" s="216" t="s">
        <v>46</v>
      </c>
      <c r="M45" s="217"/>
      <c r="N45" s="21" t="s">
        <v>73</v>
      </c>
      <c r="O45" s="26" t="s">
        <v>2</v>
      </c>
      <c r="P45" s="26"/>
      <c r="Q45" s="26"/>
      <c r="R45" s="17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2"/>
      <c r="AD45" s="106"/>
      <c r="AE45" s="106"/>
      <c r="AF45" s="106"/>
      <c r="AG45" s="106"/>
      <c r="AH45" s="132"/>
      <c r="AI45" s="106"/>
    </row>
    <row r="46" spans="1:34" ht="54.75" customHeight="1">
      <c r="A46" s="92" t="s">
        <v>68</v>
      </c>
      <c r="B46" s="44">
        <f>SUM(C46:O46)</f>
        <v>681</v>
      </c>
      <c r="C46" s="29">
        <f>C12+C43</f>
        <v>48</v>
      </c>
      <c r="D46" s="29">
        <f aca="true" t="shared" si="6" ref="D46:O46">D12+D43</f>
        <v>65</v>
      </c>
      <c r="E46" s="29">
        <f t="shared" si="6"/>
        <v>51</v>
      </c>
      <c r="F46" s="29">
        <f t="shared" si="6"/>
        <v>47</v>
      </c>
      <c r="G46" s="29">
        <f t="shared" si="6"/>
        <v>75</v>
      </c>
      <c r="H46" s="29">
        <f t="shared" si="6"/>
        <v>74</v>
      </c>
      <c r="I46" s="29">
        <f t="shared" si="6"/>
        <v>54</v>
      </c>
      <c r="J46" s="29">
        <f t="shared" si="6"/>
        <v>77</v>
      </c>
      <c r="K46" s="29">
        <f t="shared" si="6"/>
        <v>55</v>
      </c>
      <c r="L46" s="29">
        <f t="shared" si="6"/>
        <v>30</v>
      </c>
      <c r="M46" s="29">
        <f t="shared" si="6"/>
        <v>22</v>
      </c>
      <c r="N46" s="29">
        <f t="shared" si="6"/>
        <v>42</v>
      </c>
      <c r="O46" s="29">
        <f t="shared" si="6"/>
        <v>41</v>
      </c>
      <c r="P46" s="44"/>
      <c r="Q46" s="44"/>
      <c r="R46" s="112"/>
      <c r="S46" s="108">
        <f aca="true" t="shared" si="7" ref="S46:AB46">S12+S43</f>
        <v>173</v>
      </c>
      <c r="T46" s="108">
        <f t="shared" si="7"/>
        <v>335</v>
      </c>
      <c r="U46" s="108">
        <f t="shared" si="7"/>
        <v>132</v>
      </c>
      <c r="V46" s="108">
        <f t="shared" si="7"/>
        <v>169</v>
      </c>
      <c r="W46" s="108">
        <f t="shared" si="7"/>
        <v>249</v>
      </c>
      <c r="X46" s="108">
        <f t="shared" si="7"/>
        <v>1197</v>
      </c>
      <c r="Y46" s="108">
        <f t="shared" si="7"/>
        <v>226</v>
      </c>
      <c r="Z46" s="108">
        <f t="shared" si="7"/>
        <v>158</v>
      </c>
      <c r="AA46" s="108">
        <f t="shared" si="7"/>
        <v>0</v>
      </c>
      <c r="AB46" s="108">
        <f t="shared" si="7"/>
        <v>11528</v>
      </c>
      <c r="AC46" s="135">
        <f>SUM(S46:AB46)</f>
        <v>14167</v>
      </c>
      <c r="AD46" s="109">
        <f>AD12+AD43</f>
        <v>103</v>
      </c>
      <c r="AE46" s="109">
        <f>AE12+AE43</f>
        <v>1</v>
      </c>
      <c r="AF46" s="109">
        <f>AF12+AF43</f>
        <v>19</v>
      </c>
      <c r="AG46" s="109">
        <f>AG12+AG43</f>
        <v>44</v>
      </c>
      <c r="AH46" s="140">
        <f>AH12+AH43</f>
        <v>190</v>
      </c>
    </row>
    <row r="47" spans="1:34" ht="20.25">
      <c r="A47" s="15"/>
      <c r="B47" s="41">
        <f>B46</f>
        <v>681</v>
      </c>
      <c r="C47" s="211" t="s">
        <v>5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113">
        <f>P12+P44</f>
        <v>3784</v>
      </c>
      <c r="Q47" s="114"/>
      <c r="R47" s="115">
        <f>R44+R12</f>
        <v>2634</v>
      </c>
      <c r="S47" s="212" t="s">
        <v>5</v>
      </c>
      <c r="T47" s="212"/>
      <c r="U47" s="212"/>
      <c r="V47" s="212"/>
      <c r="W47" s="212"/>
      <c r="X47" s="212"/>
      <c r="Y47" s="212"/>
      <c r="Z47" s="212"/>
      <c r="AA47" s="212"/>
      <c r="AB47" s="25"/>
      <c r="AC47" s="106"/>
      <c r="AD47" s="106"/>
      <c r="AE47" s="106"/>
      <c r="AF47" s="106"/>
      <c r="AG47" s="106"/>
      <c r="AH47" s="106"/>
    </row>
  </sheetData>
  <sheetProtection/>
  <mergeCells count="48">
    <mergeCell ref="AB6:AB10"/>
    <mergeCell ref="X6:X10"/>
    <mergeCell ref="AD5:AH5"/>
    <mergeCell ref="AC6:AC10"/>
    <mergeCell ref="AD6:AD10"/>
    <mergeCell ref="AE6:AE10"/>
    <mergeCell ref="AF6:AF10"/>
    <mergeCell ref="AG6:AG10"/>
    <mergeCell ref="AH6:AH10"/>
    <mergeCell ref="Y6:Y10"/>
    <mergeCell ref="I45:J45"/>
    <mergeCell ref="G10:H10"/>
    <mergeCell ref="I10:J10"/>
    <mergeCell ref="L45:M45"/>
    <mergeCell ref="C10:D10"/>
    <mergeCell ref="C45:D45"/>
    <mergeCell ref="E45:F45"/>
    <mergeCell ref="G45:H45"/>
    <mergeCell ref="C47:O47"/>
    <mergeCell ref="S47:AA47"/>
    <mergeCell ref="L10:M10"/>
    <mergeCell ref="C44:O44"/>
    <mergeCell ref="S44:AA44"/>
    <mergeCell ref="Z6:Z10"/>
    <mergeCell ref="AA6:AA10"/>
    <mergeCell ref="C8:M9"/>
    <mergeCell ref="N8:N10"/>
    <mergeCell ref="O8:O10"/>
    <mergeCell ref="A2:P2"/>
    <mergeCell ref="R2:AB2"/>
    <mergeCell ref="Q5:Q10"/>
    <mergeCell ref="S5:AB5"/>
    <mergeCell ref="S6:S10"/>
    <mergeCell ref="T6:T10"/>
    <mergeCell ref="U6:U10"/>
    <mergeCell ref="V6:V10"/>
    <mergeCell ref="W6:W10"/>
    <mergeCell ref="E10:F10"/>
    <mergeCell ref="AI5:AI10"/>
    <mergeCell ref="A4:P4"/>
    <mergeCell ref="Q4:AB4"/>
    <mergeCell ref="C11:O11"/>
    <mergeCell ref="R5:R10"/>
    <mergeCell ref="A5:A10"/>
    <mergeCell ref="B5:B10"/>
    <mergeCell ref="C5:O7"/>
    <mergeCell ref="P5:P10"/>
    <mergeCell ref="S11:AA11"/>
  </mergeCells>
  <printOptions/>
  <pageMargins left="0.75" right="0.75" top="1" bottom="1" header="0.5" footer="0.5"/>
  <pageSetup horizontalDpi="200" verticalDpi="200" orientation="portrait" paperSize="9" scale="79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64" zoomScaleNormal="64" zoomScaleSheetLayoutView="68" zoomScalePageLayoutView="0" workbookViewId="0" topLeftCell="A13">
      <selection activeCell="AD41" sqref="AD41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3" t="s">
        <v>146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5" t="s">
        <v>146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31" t="s">
        <v>49</v>
      </c>
      <c r="Q5" s="219" t="s">
        <v>4</v>
      </c>
      <c r="R5" s="218" t="s">
        <v>65</v>
      </c>
      <c r="S5" s="226" t="s">
        <v>43</v>
      </c>
      <c r="T5" s="226"/>
      <c r="U5" s="226"/>
      <c r="V5" s="226"/>
      <c r="W5" s="226"/>
      <c r="X5" s="226"/>
      <c r="Y5" s="226"/>
      <c r="Z5" s="226"/>
      <c r="AA5" s="226"/>
      <c r="AB5" s="226"/>
      <c r="AC5" s="106"/>
      <c r="AD5" s="208" t="s">
        <v>62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32"/>
      <c r="Q6" s="219"/>
      <c r="R6" s="218"/>
      <c r="S6" s="202" t="s">
        <v>39</v>
      </c>
      <c r="T6" s="227" t="s">
        <v>40</v>
      </c>
      <c r="U6" s="210" t="s">
        <v>50</v>
      </c>
      <c r="V6" s="202" t="s">
        <v>30</v>
      </c>
      <c r="W6" s="214" t="s">
        <v>51</v>
      </c>
      <c r="X6" s="214" t="s">
        <v>52</v>
      </c>
      <c r="Y6" s="214" t="s">
        <v>54</v>
      </c>
      <c r="Z6" s="202" t="s">
        <v>53</v>
      </c>
      <c r="AA6" s="202" t="s">
        <v>55</v>
      </c>
      <c r="AB6" s="202" t="s">
        <v>31</v>
      </c>
      <c r="AC6" s="209" t="s">
        <v>56</v>
      </c>
      <c r="AD6" s="207" t="s">
        <v>57</v>
      </c>
      <c r="AE6" s="207" t="s">
        <v>58</v>
      </c>
      <c r="AF6" s="207" t="s">
        <v>59</v>
      </c>
      <c r="AG6" s="207" t="s">
        <v>60</v>
      </c>
      <c r="AH6" s="207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32"/>
      <c r="Q7" s="219"/>
      <c r="R7" s="218"/>
      <c r="S7" s="202"/>
      <c r="T7" s="227"/>
      <c r="U7" s="210"/>
      <c r="V7" s="202"/>
      <c r="W7" s="214"/>
      <c r="X7" s="214"/>
      <c r="Y7" s="214"/>
      <c r="Z7" s="202"/>
      <c r="AA7" s="202"/>
      <c r="AB7" s="202"/>
      <c r="AC7" s="209"/>
      <c r="AD7" s="207"/>
      <c r="AE7" s="207"/>
      <c r="AF7" s="207"/>
      <c r="AG7" s="207"/>
      <c r="AH7" s="207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32"/>
      <c r="Q8" s="219"/>
      <c r="R8" s="218"/>
      <c r="S8" s="202"/>
      <c r="T8" s="227"/>
      <c r="U8" s="210"/>
      <c r="V8" s="202"/>
      <c r="W8" s="214"/>
      <c r="X8" s="214"/>
      <c r="Y8" s="214"/>
      <c r="Z8" s="202"/>
      <c r="AA8" s="202"/>
      <c r="AB8" s="202"/>
      <c r="AC8" s="209"/>
      <c r="AD8" s="207"/>
      <c r="AE8" s="207"/>
      <c r="AF8" s="207"/>
      <c r="AG8" s="207"/>
      <c r="AH8" s="207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32"/>
      <c r="Q9" s="219"/>
      <c r="R9" s="218"/>
      <c r="S9" s="202"/>
      <c r="T9" s="227"/>
      <c r="U9" s="210"/>
      <c r="V9" s="202"/>
      <c r="W9" s="214"/>
      <c r="X9" s="214"/>
      <c r="Y9" s="214"/>
      <c r="Z9" s="202"/>
      <c r="AA9" s="202"/>
      <c r="AB9" s="202"/>
      <c r="AC9" s="209"/>
      <c r="AD9" s="207"/>
      <c r="AE9" s="207"/>
      <c r="AF9" s="207"/>
      <c r="AG9" s="207"/>
      <c r="AH9" s="207"/>
      <c r="AI9" s="219"/>
    </row>
    <row r="10" spans="1:35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5" t="s">
        <v>47</v>
      </c>
      <c r="L10" s="216" t="s">
        <v>46</v>
      </c>
      <c r="M10" s="217"/>
      <c r="N10" s="219"/>
      <c r="O10" s="219"/>
      <c r="P10" s="233"/>
      <c r="Q10" s="219"/>
      <c r="R10" s="218"/>
      <c r="S10" s="202"/>
      <c r="T10" s="227"/>
      <c r="U10" s="210"/>
      <c r="V10" s="202"/>
      <c r="W10" s="214"/>
      <c r="X10" s="214"/>
      <c r="Y10" s="214"/>
      <c r="Z10" s="202"/>
      <c r="AA10" s="202"/>
      <c r="AB10" s="202"/>
      <c r="AC10" s="209"/>
      <c r="AD10" s="207"/>
      <c r="AE10" s="207"/>
      <c r="AF10" s="207"/>
      <c r="AG10" s="207"/>
      <c r="AH10" s="207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116"/>
      <c r="Q11" s="68"/>
      <c r="R11" s="33"/>
      <c r="S11" s="215" t="s">
        <v>37</v>
      </c>
      <c r="T11" s="215"/>
      <c r="U11" s="215"/>
      <c r="V11" s="215"/>
      <c r="W11" s="215"/>
      <c r="X11" s="215"/>
      <c r="Y11" s="215"/>
      <c r="Z11" s="215"/>
      <c r="AA11" s="215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Ноя!B47</f>
        <v>681</v>
      </c>
      <c r="C12" s="83">
        <f>Ноя!C46</f>
        <v>48</v>
      </c>
      <c r="D12" s="83">
        <f>Ноя!D46</f>
        <v>65</v>
      </c>
      <c r="E12" s="83">
        <f>Ноя!E46</f>
        <v>51</v>
      </c>
      <c r="F12" s="83">
        <f>Ноя!F46</f>
        <v>47</v>
      </c>
      <c r="G12" s="83">
        <f>Ноя!G46</f>
        <v>75</v>
      </c>
      <c r="H12" s="83">
        <f>Ноя!H46</f>
        <v>74</v>
      </c>
      <c r="I12" s="83">
        <f>Ноя!I46</f>
        <v>54</v>
      </c>
      <c r="J12" s="83">
        <f>Ноя!J46</f>
        <v>77</v>
      </c>
      <c r="K12" s="83">
        <f>Ноя!K46</f>
        <v>55</v>
      </c>
      <c r="L12" s="83">
        <f>Ноя!L46</f>
        <v>30</v>
      </c>
      <c r="M12" s="83">
        <f>Ноя!M46</f>
        <v>22</v>
      </c>
      <c r="N12" s="83">
        <f>Ноя!N46</f>
        <v>42</v>
      </c>
      <c r="O12" s="83">
        <f>Ноя!O46</f>
        <v>41</v>
      </c>
      <c r="P12" s="123">
        <f>Ноя!P47</f>
        <v>3784</v>
      </c>
      <c r="Q12" s="75"/>
      <c r="R12" s="71">
        <f>Ноя!R47</f>
        <v>2634</v>
      </c>
      <c r="S12" s="77">
        <f>Ноя!S46</f>
        <v>173</v>
      </c>
      <c r="T12" s="77">
        <f>Ноя!T46</f>
        <v>335</v>
      </c>
      <c r="U12" s="77">
        <f>Ноя!U46</f>
        <v>132</v>
      </c>
      <c r="V12" s="77">
        <f>Ноя!V46</f>
        <v>169</v>
      </c>
      <c r="W12" s="77">
        <f>Ноя!W46</f>
        <v>249</v>
      </c>
      <c r="X12" s="77">
        <f>Ноя!X46</f>
        <v>1197</v>
      </c>
      <c r="Y12" s="77">
        <f>Ноя!Y46</f>
        <v>226</v>
      </c>
      <c r="Z12" s="77">
        <f>Ноя!Z46</f>
        <v>158</v>
      </c>
      <c r="AA12" s="77">
        <f>Ноя!AA46</f>
        <v>0</v>
      </c>
      <c r="AB12" s="77">
        <f>Ноя!AB46</f>
        <v>11528</v>
      </c>
      <c r="AC12" s="136">
        <f>SUM(S12:AB12)</f>
        <v>14167</v>
      </c>
      <c r="AD12" s="107">
        <f>Ноя!AD46</f>
        <v>103</v>
      </c>
      <c r="AE12" s="107">
        <f>Ноя!AE46</f>
        <v>1</v>
      </c>
      <c r="AF12" s="107">
        <f>Ноя!AF46</f>
        <v>19</v>
      </c>
      <c r="AG12" s="107">
        <f>Ноя!AG46</f>
        <v>44</v>
      </c>
      <c r="AH12" s="139">
        <f>Ноя!AH46</f>
        <v>190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/>
      <c r="Q13" s="32">
        <v>1</v>
      </c>
      <c r="R13" s="18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/>
      <c r="Q14" s="32">
        <v>2</v>
      </c>
      <c r="R14" s="185">
        <f aca="true" t="shared" si="1" ref="R14:R42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3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>
        <v>57</v>
      </c>
      <c r="Q15" s="32">
        <v>3</v>
      </c>
      <c r="R15" s="18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>
        <v>69</v>
      </c>
      <c r="Q16" s="32">
        <v>4</v>
      </c>
      <c r="R16" s="18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/>
      <c r="Q17" s="32">
        <v>5</v>
      </c>
      <c r="R17" s="18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>
        <v>61</v>
      </c>
      <c r="Q18" s="32">
        <v>6</v>
      </c>
      <c r="R18" s="185">
        <f t="shared" si="1"/>
        <v>53</v>
      </c>
      <c r="S18" s="55">
        <v>2</v>
      </c>
      <c r="T18" s="55"/>
      <c r="U18" s="55"/>
      <c r="V18" s="55"/>
      <c r="W18" s="55"/>
      <c r="X18" s="55">
        <v>51</v>
      </c>
      <c r="Y18" s="55"/>
      <c r="Z18" s="55"/>
      <c r="AA18" s="55"/>
      <c r="AB18" s="55"/>
      <c r="AC18" s="132">
        <f t="shared" si="2"/>
        <v>53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>
        <v>66</v>
      </c>
      <c r="Q19" s="32">
        <v>7</v>
      </c>
      <c r="R19" s="185">
        <f t="shared" si="1"/>
        <v>8</v>
      </c>
      <c r="S19" s="55"/>
      <c r="T19" s="55">
        <v>3</v>
      </c>
      <c r="U19" s="55"/>
      <c r="V19" s="55"/>
      <c r="W19" s="55"/>
      <c r="X19" s="55">
        <v>4</v>
      </c>
      <c r="Y19" s="55">
        <v>1</v>
      </c>
      <c r="Z19" s="55"/>
      <c r="AA19" s="55"/>
      <c r="AB19" s="55">
        <v>12</v>
      </c>
      <c r="AC19" s="132">
        <f t="shared" si="2"/>
        <v>20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/>
      <c r="Q20" s="32">
        <v>8</v>
      </c>
      <c r="R20" s="18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/>
      <c r="Q21" s="32">
        <v>9</v>
      </c>
      <c r="R21" s="18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>
        <v>58</v>
      </c>
      <c r="Q22" s="32">
        <v>10</v>
      </c>
      <c r="R22" s="185">
        <f t="shared" si="1"/>
        <v>31</v>
      </c>
      <c r="S22" s="55"/>
      <c r="T22" s="55"/>
      <c r="U22" s="55"/>
      <c r="V22" s="55"/>
      <c r="W22" s="55">
        <v>7</v>
      </c>
      <c r="X22" s="55">
        <v>22</v>
      </c>
      <c r="Y22" s="55">
        <v>2</v>
      </c>
      <c r="Z22" s="55"/>
      <c r="AA22" s="55"/>
      <c r="AB22" s="55">
        <v>2</v>
      </c>
      <c r="AC22" s="132">
        <f t="shared" si="2"/>
        <v>33</v>
      </c>
      <c r="AD22" s="106"/>
      <c r="AE22" s="106"/>
      <c r="AF22" s="106"/>
      <c r="AG22" s="106">
        <v>8</v>
      </c>
      <c r="AH22" s="132">
        <f t="shared" si="3"/>
        <v>8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>
        <v>44</v>
      </c>
      <c r="Q23" s="32">
        <v>11</v>
      </c>
      <c r="R23" s="185">
        <f t="shared" si="1"/>
        <v>43</v>
      </c>
      <c r="S23" s="55"/>
      <c r="T23" s="55">
        <v>11</v>
      </c>
      <c r="U23" s="55"/>
      <c r="V23" s="55"/>
      <c r="W23" s="55"/>
      <c r="X23" s="55">
        <v>25</v>
      </c>
      <c r="Y23" s="55">
        <v>7</v>
      </c>
      <c r="Z23" s="55"/>
      <c r="AA23" s="55"/>
      <c r="AB23" s="55"/>
      <c r="AC23" s="132">
        <f t="shared" si="2"/>
        <v>43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>
        <v>41</v>
      </c>
      <c r="Q24" s="32">
        <v>12</v>
      </c>
      <c r="R24" s="185">
        <f t="shared" si="1"/>
        <v>33</v>
      </c>
      <c r="S24" s="55">
        <v>9</v>
      </c>
      <c r="T24" s="55">
        <v>2</v>
      </c>
      <c r="U24" s="55">
        <v>4</v>
      </c>
      <c r="V24" s="55"/>
      <c r="W24" s="55">
        <v>2</v>
      </c>
      <c r="X24" s="55">
        <v>11</v>
      </c>
      <c r="Y24" s="55"/>
      <c r="Z24" s="55">
        <v>5</v>
      </c>
      <c r="AA24" s="55"/>
      <c r="AB24" s="55">
        <v>21</v>
      </c>
      <c r="AC24" s="132">
        <f t="shared" si="2"/>
        <v>54</v>
      </c>
      <c r="AD24" s="106">
        <v>2</v>
      </c>
      <c r="AE24" s="106"/>
      <c r="AF24" s="106"/>
      <c r="AG24" s="106"/>
      <c r="AH24" s="132">
        <f t="shared" si="3"/>
        <v>2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>
        <v>63</v>
      </c>
      <c r="Q25" s="32">
        <v>13</v>
      </c>
      <c r="R25" s="185">
        <f t="shared" si="1"/>
        <v>41</v>
      </c>
      <c r="S25" s="55">
        <v>6</v>
      </c>
      <c r="T25" s="55">
        <v>3</v>
      </c>
      <c r="U25" s="55">
        <v>3</v>
      </c>
      <c r="V25" s="55"/>
      <c r="W25" s="55"/>
      <c r="X25" s="55">
        <v>19</v>
      </c>
      <c r="Y25" s="55">
        <v>10</v>
      </c>
      <c r="Z25" s="55"/>
      <c r="AA25" s="55"/>
      <c r="AB25" s="55">
        <v>12</v>
      </c>
      <c r="AC25" s="132">
        <f t="shared" si="2"/>
        <v>53</v>
      </c>
      <c r="AD25" s="106"/>
      <c r="AE25" s="106"/>
      <c r="AF25" s="106">
        <v>1</v>
      </c>
      <c r="AG25" s="106"/>
      <c r="AH25" s="132">
        <f t="shared" si="3"/>
        <v>1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>
        <v>42</v>
      </c>
      <c r="Q26" s="32">
        <v>14</v>
      </c>
      <c r="R26" s="185">
        <f t="shared" si="1"/>
        <v>32</v>
      </c>
      <c r="S26" s="55">
        <v>2</v>
      </c>
      <c r="T26" s="55"/>
      <c r="U26" s="55">
        <v>4</v>
      </c>
      <c r="V26" s="55"/>
      <c r="W26" s="55">
        <v>4</v>
      </c>
      <c r="X26" s="55">
        <v>9</v>
      </c>
      <c r="Y26" s="55">
        <v>2</v>
      </c>
      <c r="Z26" s="55">
        <v>11</v>
      </c>
      <c r="AA26" s="55"/>
      <c r="AB26" s="55">
        <v>4</v>
      </c>
      <c r="AC26" s="132">
        <f t="shared" si="2"/>
        <v>36</v>
      </c>
      <c r="AD26" s="106">
        <v>1</v>
      </c>
      <c r="AE26" s="106"/>
      <c r="AF26" s="106"/>
      <c r="AG26" s="106"/>
      <c r="AH26" s="132">
        <f t="shared" si="3"/>
        <v>1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/>
      <c r="Q27" s="32">
        <v>15</v>
      </c>
      <c r="R27" s="18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/>
      <c r="Q28" s="32">
        <v>16</v>
      </c>
      <c r="R28" s="185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2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>
        <v>49</v>
      </c>
      <c r="Q29" s="32">
        <v>17</v>
      </c>
      <c r="R29" s="185">
        <f t="shared" si="1"/>
        <v>37</v>
      </c>
      <c r="S29" s="55">
        <v>2</v>
      </c>
      <c r="T29" s="55">
        <v>4</v>
      </c>
      <c r="U29" s="55"/>
      <c r="V29" s="55"/>
      <c r="W29" s="55"/>
      <c r="X29" s="55">
        <v>10</v>
      </c>
      <c r="Y29" s="55">
        <v>9</v>
      </c>
      <c r="Z29" s="55">
        <v>12</v>
      </c>
      <c r="AA29" s="55"/>
      <c r="AB29" s="55">
        <v>2</v>
      </c>
      <c r="AC29" s="132">
        <f t="shared" si="2"/>
        <v>39</v>
      </c>
      <c r="AD29" s="106">
        <v>2</v>
      </c>
      <c r="AE29" s="106"/>
      <c r="AF29" s="106"/>
      <c r="AG29" s="106"/>
      <c r="AH29" s="132">
        <f t="shared" si="3"/>
        <v>2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>
        <v>28</v>
      </c>
      <c r="Q30" s="32">
        <v>18</v>
      </c>
      <c r="R30" s="185">
        <f t="shared" si="1"/>
        <v>28</v>
      </c>
      <c r="S30" s="55"/>
      <c r="T30" s="55"/>
      <c r="U30" s="55"/>
      <c r="V30" s="55"/>
      <c r="W30" s="55">
        <v>5</v>
      </c>
      <c r="X30" s="55">
        <v>9</v>
      </c>
      <c r="Y30" s="55"/>
      <c r="Z30" s="55">
        <v>14</v>
      </c>
      <c r="AA30" s="55"/>
      <c r="AB30" s="55"/>
      <c r="AC30" s="132">
        <f t="shared" si="2"/>
        <v>28</v>
      </c>
      <c r="AD30" s="106">
        <v>1</v>
      </c>
      <c r="AE30" s="106"/>
      <c r="AF30" s="106"/>
      <c r="AG30" s="106"/>
      <c r="AH30" s="132">
        <f t="shared" si="3"/>
        <v>1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>
        <v>35</v>
      </c>
      <c r="Q31" s="32">
        <v>19</v>
      </c>
      <c r="R31" s="185">
        <f t="shared" si="1"/>
        <v>26</v>
      </c>
      <c r="S31" s="55"/>
      <c r="T31" s="55"/>
      <c r="U31" s="55"/>
      <c r="V31" s="55"/>
      <c r="W31" s="55"/>
      <c r="X31" s="55">
        <v>12</v>
      </c>
      <c r="Y31" s="55">
        <v>8</v>
      </c>
      <c r="Z31" s="55">
        <v>6</v>
      </c>
      <c r="AA31" s="55"/>
      <c r="AB31" s="55">
        <v>3</v>
      </c>
      <c r="AC31" s="132">
        <f t="shared" si="2"/>
        <v>29</v>
      </c>
      <c r="AD31" s="106"/>
      <c r="AE31" s="106"/>
      <c r="AF31" s="106"/>
      <c r="AG31" s="106">
        <v>1</v>
      </c>
      <c r="AH31" s="132">
        <f t="shared" si="3"/>
        <v>1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>
        <v>57</v>
      </c>
      <c r="Q32" s="32">
        <v>20</v>
      </c>
      <c r="R32" s="185">
        <f t="shared" si="1"/>
        <v>36</v>
      </c>
      <c r="S32" s="55"/>
      <c r="T32" s="55"/>
      <c r="U32" s="55"/>
      <c r="V32" s="55"/>
      <c r="W32" s="55"/>
      <c r="X32" s="55">
        <v>25</v>
      </c>
      <c r="Y32" s="55">
        <v>11</v>
      </c>
      <c r="Z32" s="55"/>
      <c r="AA32" s="55"/>
      <c r="AB32" s="55"/>
      <c r="AC32" s="132">
        <f t="shared" si="2"/>
        <v>36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>
        <v>69</v>
      </c>
      <c r="Q33" s="32">
        <v>21</v>
      </c>
      <c r="R33" s="185">
        <f t="shared" si="1"/>
        <v>20</v>
      </c>
      <c r="S33" s="55"/>
      <c r="T33" s="55"/>
      <c r="U33" s="55"/>
      <c r="V33" s="55"/>
      <c r="W33" s="55"/>
      <c r="X33" s="55">
        <v>12</v>
      </c>
      <c r="Y33" s="55">
        <v>3</v>
      </c>
      <c r="Z33" s="55">
        <v>5</v>
      </c>
      <c r="AA33" s="55"/>
      <c r="AB33" s="55"/>
      <c r="AC33" s="132">
        <f t="shared" si="2"/>
        <v>20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18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/>
      <c r="Q35" s="32">
        <v>23</v>
      </c>
      <c r="R35" s="18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>
        <v>27</v>
      </c>
      <c r="Q36" s="32">
        <v>24</v>
      </c>
      <c r="R36" s="185">
        <f t="shared" si="1"/>
        <v>35</v>
      </c>
      <c r="S36" s="55"/>
      <c r="T36" s="55">
        <v>3</v>
      </c>
      <c r="U36" s="55"/>
      <c r="V36" s="55"/>
      <c r="W36" s="55">
        <v>4</v>
      </c>
      <c r="X36" s="55">
        <v>11</v>
      </c>
      <c r="Y36" s="55"/>
      <c r="Z36" s="55">
        <v>17</v>
      </c>
      <c r="AA36" s="55"/>
      <c r="AB36" s="55">
        <v>11</v>
      </c>
      <c r="AC36" s="132">
        <f t="shared" si="2"/>
        <v>46</v>
      </c>
      <c r="AD36" s="106">
        <v>2</v>
      </c>
      <c r="AE36" s="106"/>
      <c r="AF36" s="106"/>
      <c r="AG36" s="106"/>
      <c r="AH36" s="132">
        <f t="shared" si="3"/>
        <v>2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>
        <v>34</v>
      </c>
      <c r="Q37" s="32">
        <v>25</v>
      </c>
      <c r="R37" s="185">
        <f t="shared" si="1"/>
        <v>31</v>
      </c>
      <c r="S37" s="55"/>
      <c r="T37" s="55"/>
      <c r="U37" s="55"/>
      <c r="V37" s="55"/>
      <c r="W37" s="55"/>
      <c r="X37" s="55">
        <v>19</v>
      </c>
      <c r="Y37" s="55"/>
      <c r="Z37" s="55">
        <v>12</v>
      </c>
      <c r="AA37" s="55"/>
      <c r="AB37" s="55"/>
      <c r="AC37" s="132">
        <f t="shared" si="2"/>
        <v>31</v>
      </c>
      <c r="AD37" s="106"/>
      <c r="AE37" s="106"/>
      <c r="AF37" s="106"/>
      <c r="AG37" s="106">
        <v>4</v>
      </c>
      <c r="AH37" s="132">
        <f t="shared" si="3"/>
        <v>4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>
        <v>31</v>
      </c>
      <c r="Q38" s="32">
        <v>26</v>
      </c>
      <c r="R38" s="185">
        <f t="shared" si="1"/>
        <v>9</v>
      </c>
      <c r="S38" s="55"/>
      <c r="T38" s="55"/>
      <c r="U38" s="55"/>
      <c r="V38" s="55"/>
      <c r="W38" s="55">
        <v>1</v>
      </c>
      <c r="X38" s="55">
        <v>8</v>
      </c>
      <c r="Y38" s="55"/>
      <c r="Z38" s="55"/>
      <c r="AA38" s="55"/>
      <c r="AB38" s="55">
        <v>2</v>
      </c>
      <c r="AC38" s="132">
        <f t="shared" si="2"/>
        <v>11</v>
      </c>
      <c r="AD38" s="106">
        <v>1</v>
      </c>
      <c r="AE38" s="106"/>
      <c r="AF38" s="106"/>
      <c r="AG38" s="106"/>
      <c r="AH38" s="132">
        <f t="shared" si="3"/>
        <v>1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>
        <v>55</v>
      </c>
      <c r="Q39" s="32">
        <v>27</v>
      </c>
      <c r="R39" s="185">
        <f t="shared" si="1"/>
        <v>35</v>
      </c>
      <c r="S39" s="55"/>
      <c r="T39" s="55"/>
      <c r="U39" s="55"/>
      <c r="V39" s="55"/>
      <c r="W39" s="55"/>
      <c r="X39" s="55">
        <v>6</v>
      </c>
      <c r="Y39" s="55"/>
      <c r="Z39" s="55">
        <v>29</v>
      </c>
      <c r="AA39" s="55"/>
      <c r="AB39" s="55"/>
      <c r="AC39" s="132">
        <f t="shared" si="2"/>
        <v>35</v>
      </c>
      <c r="AD39" s="106">
        <v>8</v>
      </c>
      <c r="AE39" s="106"/>
      <c r="AF39" s="106"/>
      <c r="AG39" s="106">
        <v>1</v>
      </c>
      <c r="AH39" s="132">
        <f t="shared" si="3"/>
        <v>9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>
        <v>74</v>
      </c>
      <c r="Q40" s="32">
        <v>28</v>
      </c>
      <c r="R40" s="185">
        <f t="shared" si="1"/>
        <v>61</v>
      </c>
      <c r="S40" s="55"/>
      <c r="T40" s="55">
        <v>11</v>
      </c>
      <c r="U40" s="55">
        <v>7</v>
      </c>
      <c r="V40" s="55"/>
      <c r="W40" s="55">
        <v>6</v>
      </c>
      <c r="X40" s="55">
        <v>18</v>
      </c>
      <c r="Y40" s="55">
        <v>10</v>
      </c>
      <c r="Z40" s="55">
        <v>9</v>
      </c>
      <c r="AA40" s="55"/>
      <c r="AB40" s="55"/>
      <c r="AC40" s="132">
        <f t="shared" si="2"/>
        <v>61</v>
      </c>
      <c r="AD40" s="106"/>
      <c r="AE40" s="106"/>
      <c r="AF40" s="106">
        <v>2</v>
      </c>
      <c r="AG40" s="106">
        <v>4</v>
      </c>
      <c r="AH40" s="132">
        <f t="shared" si="3"/>
        <v>6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/>
      <c r="Q41" s="32">
        <v>29</v>
      </c>
      <c r="R41" s="18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78"/>
      <c r="Q42" s="32">
        <v>30</v>
      </c>
      <c r="R42" s="18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78"/>
      <c r="Q43" s="32">
        <v>31</v>
      </c>
      <c r="R43" s="185">
        <f>SUM(S43:AA43)</f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32">
        <f t="shared" si="2"/>
        <v>0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51">
      <c r="A44" s="88" t="s">
        <v>69</v>
      </c>
      <c r="B44" s="64">
        <f>SUM(B13:B43)</f>
        <v>0</v>
      </c>
      <c r="C44" s="83">
        <f>SUM(C13:C43)</f>
        <v>0</v>
      </c>
      <c r="D44" s="83">
        <f aca="true" t="shared" si="4" ref="D44:O44">SUM(D13:D43)</f>
        <v>0</v>
      </c>
      <c r="E44" s="83">
        <f t="shared" si="4"/>
        <v>0</v>
      </c>
      <c r="F44" s="83">
        <f t="shared" si="4"/>
        <v>0</v>
      </c>
      <c r="G44" s="83">
        <f t="shared" si="4"/>
        <v>0</v>
      </c>
      <c r="H44" s="83">
        <f t="shared" si="4"/>
        <v>0</v>
      </c>
      <c r="I44" s="83">
        <f t="shared" si="4"/>
        <v>0</v>
      </c>
      <c r="J44" s="83">
        <f t="shared" si="4"/>
        <v>0</v>
      </c>
      <c r="K44" s="83">
        <f t="shared" si="4"/>
        <v>0</v>
      </c>
      <c r="L44" s="83">
        <f t="shared" si="4"/>
        <v>0</v>
      </c>
      <c r="M44" s="83">
        <f t="shared" si="4"/>
        <v>0</v>
      </c>
      <c r="N44" s="83">
        <f t="shared" si="4"/>
        <v>0</v>
      </c>
      <c r="O44" s="83">
        <f t="shared" si="4"/>
        <v>0</v>
      </c>
      <c r="P44" s="94"/>
      <c r="Q44" s="35"/>
      <c r="R44" s="46"/>
      <c r="S44" s="49">
        <f>SUM(S13:S43)</f>
        <v>21</v>
      </c>
      <c r="T44" s="49">
        <f aca="true" t="shared" si="5" ref="T44:AB44">SUM(T13:T43)</f>
        <v>37</v>
      </c>
      <c r="U44" s="49">
        <f t="shared" si="5"/>
        <v>18</v>
      </c>
      <c r="V44" s="49">
        <f t="shared" si="5"/>
        <v>0</v>
      </c>
      <c r="W44" s="49">
        <f t="shared" si="5"/>
        <v>29</v>
      </c>
      <c r="X44" s="49">
        <f t="shared" si="5"/>
        <v>271</v>
      </c>
      <c r="Y44" s="49">
        <f t="shared" si="5"/>
        <v>63</v>
      </c>
      <c r="Z44" s="49">
        <f t="shared" si="5"/>
        <v>120</v>
      </c>
      <c r="AA44" s="49">
        <f t="shared" si="5"/>
        <v>0</v>
      </c>
      <c r="AB44" s="49">
        <f t="shared" si="5"/>
        <v>69</v>
      </c>
      <c r="AC44" s="134">
        <f>SUM(S44:AB44)</f>
        <v>628</v>
      </c>
      <c r="AD44" s="106">
        <f>SUM(AD13:AD43)</f>
        <v>17</v>
      </c>
      <c r="AE44" s="106">
        <f>SUM(AE13:AE43)</f>
        <v>0</v>
      </c>
      <c r="AF44" s="106">
        <f>SUM(AF13:AF43)</f>
        <v>3</v>
      </c>
      <c r="AG44" s="106">
        <f>SUM(AG13:AG43)</f>
        <v>18</v>
      </c>
      <c r="AH44" s="132">
        <f>SUM(AH13:AH43)</f>
        <v>38</v>
      </c>
      <c r="AI44" s="106"/>
    </row>
    <row r="45" spans="1:35" ht="15" customHeight="1">
      <c r="A45" s="35"/>
      <c r="B45" s="35"/>
      <c r="C45" s="261" t="s">
        <v>41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117">
        <f>SUM(P13:P43)</f>
        <v>960</v>
      </c>
      <c r="Q45" s="64"/>
      <c r="R45" s="36">
        <f>SUM(R13:R43)</f>
        <v>559</v>
      </c>
      <c r="S45" s="212" t="s">
        <v>41</v>
      </c>
      <c r="T45" s="213"/>
      <c r="U45" s="213"/>
      <c r="V45" s="213"/>
      <c r="W45" s="213"/>
      <c r="X45" s="213"/>
      <c r="Y45" s="213"/>
      <c r="Z45" s="213"/>
      <c r="AA45" s="213"/>
      <c r="AB45" s="25"/>
      <c r="AC45" s="132"/>
      <c r="AD45" s="106"/>
      <c r="AE45" s="106"/>
      <c r="AF45" s="106"/>
      <c r="AG45" s="106"/>
      <c r="AH45" s="132"/>
      <c r="AI45" s="106"/>
    </row>
    <row r="46" spans="1:34" ht="30" customHeight="1">
      <c r="A46" s="17"/>
      <c r="B46" s="17"/>
      <c r="C46" s="235" t="s">
        <v>33</v>
      </c>
      <c r="D46" s="236"/>
      <c r="E46" s="235" t="s">
        <v>34</v>
      </c>
      <c r="F46" s="236"/>
      <c r="G46" s="216" t="s">
        <v>35</v>
      </c>
      <c r="H46" s="217"/>
      <c r="I46" s="216" t="s">
        <v>36</v>
      </c>
      <c r="J46" s="217"/>
      <c r="K46" s="93" t="s">
        <v>47</v>
      </c>
      <c r="L46" s="216" t="s">
        <v>46</v>
      </c>
      <c r="M46" s="217"/>
      <c r="N46" s="21" t="s">
        <v>73</v>
      </c>
      <c r="O46" s="26" t="s">
        <v>2</v>
      </c>
      <c r="P46" s="101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54.75" customHeight="1">
      <c r="A47" s="92" t="s">
        <v>68</v>
      </c>
      <c r="B47" s="44">
        <f>SUM(C47:O47)</f>
        <v>681</v>
      </c>
      <c r="C47" s="29">
        <f>C12+C44</f>
        <v>48</v>
      </c>
      <c r="D47" s="29">
        <f aca="true" t="shared" si="6" ref="D47:O47">D12+D44</f>
        <v>65</v>
      </c>
      <c r="E47" s="29">
        <f t="shared" si="6"/>
        <v>51</v>
      </c>
      <c r="F47" s="29">
        <f t="shared" si="6"/>
        <v>47</v>
      </c>
      <c r="G47" s="29">
        <f t="shared" si="6"/>
        <v>75</v>
      </c>
      <c r="H47" s="29">
        <f t="shared" si="6"/>
        <v>74</v>
      </c>
      <c r="I47" s="29">
        <f t="shared" si="6"/>
        <v>54</v>
      </c>
      <c r="J47" s="29">
        <f t="shared" si="6"/>
        <v>77</v>
      </c>
      <c r="K47" s="29">
        <f t="shared" si="6"/>
        <v>55</v>
      </c>
      <c r="L47" s="29">
        <f t="shared" si="6"/>
        <v>30</v>
      </c>
      <c r="M47" s="29">
        <f t="shared" si="6"/>
        <v>22</v>
      </c>
      <c r="N47" s="29">
        <f t="shared" si="6"/>
        <v>42</v>
      </c>
      <c r="O47" s="29">
        <f t="shared" si="6"/>
        <v>41</v>
      </c>
      <c r="P47" s="118"/>
      <c r="Q47" s="44"/>
      <c r="R47" s="112"/>
      <c r="S47" s="108">
        <f>S12+S44</f>
        <v>194</v>
      </c>
      <c r="T47" s="108">
        <f>T12+T44</f>
        <v>372</v>
      </c>
      <c r="U47" s="108">
        <f>U12+U44</f>
        <v>150</v>
      </c>
      <c r="V47" s="108">
        <f aca="true" t="shared" si="7" ref="V47:AB47">V12+V44</f>
        <v>169</v>
      </c>
      <c r="W47" s="108">
        <f t="shared" si="7"/>
        <v>278</v>
      </c>
      <c r="X47" s="108">
        <f t="shared" si="7"/>
        <v>1468</v>
      </c>
      <c r="Y47" s="108">
        <f t="shared" si="7"/>
        <v>289</v>
      </c>
      <c r="Z47" s="108">
        <f t="shared" si="7"/>
        <v>278</v>
      </c>
      <c r="AA47" s="108">
        <f t="shared" si="7"/>
        <v>0</v>
      </c>
      <c r="AB47" s="108">
        <f t="shared" si="7"/>
        <v>11597</v>
      </c>
      <c r="AC47" s="135">
        <f>SUM(S47:AB47)</f>
        <v>14795</v>
      </c>
      <c r="AD47" s="106">
        <f>AD12+AD44</f>
        <v>120</v>
      </c>
      <c r="AE47" s="106">
        <f>AE12+AE44</f>
        <v>1</v>
      </c>
      <c r="AF47" s="106">
        <f>AF12+AF44</f>
        <v>22</v>
      </c>
      <c r="AG47" s="106">
        <f>AG12+AG44</f>
        <v>62</v>
      </c>
      <c r="AH47" s="132">
        <f>AH12+AH44</f>
        <v>228</v>
      </c>
    </row>
    <row r="48" spans="1:34" ht="20.25">
      <c r="A48" s="15"/>
      <c r="B48" s="41">
        <f>B47</f>
        <v>681</v>
      </c>
      <c r="C48" s="211" t="s">
        <v>5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41">
        <f>P12+P45</f>
        <v>4744</v>
      </c>
      <c r="Q48" s="114"/>
      <c r="R48" s="115">
        <f>R45+R12</f>
        <v>3193</v>
      </c>
      <c r="S48" s="212" t="s">
        <v>5</v>
      </c>
      <c r="T48" s="212"/>
      <c r="U48" s="212"/>
      <c r="V48" s="212"/>
      <c r="W48" s="212"/>
      <c r="X48" s="212"/>
      <c r="Y48" s="212"/>
      <c r="Z48" s="212"/>
      <c r="AA48" s="212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C10:D10"/>
    <mergeCell ref="U6:U10"/>
    <mergeCell ref="V6:V10"/>
    <mergeCell ref="C46:D46"/>
    <mergeCell ref="E46:F46"/>
    <mergeCell ref="G46:H46"/>
    <mergeCell ref="I46:J46"/>
    <mergeCell ref="L46:M46"/>
    <mergeCell ref="S45:AA45"/>
    <mergeCell ref="N8:N10"/>
    <mergeCell ref="Y6:Y10"/>
    <mergeCell ref="AH6:AH10"/>
    <mergeCell ref="AD5:AH5"/>
    <mergeCell ref="AC6:AC10"/>
    <mergeCell ref="AD6:AD10"/>
    <mergeCell ref="AE6:AE10"/>
    <mergeCell ref="AF6:AF10"/>
    <mergeCell ref="AG6:AG10"/>
    <mergeCell ref="C8:M9"/>
    <mergeCell ref="C48:O48"/>
    <mergeCell ref="S48:AA48"/>
    <mergeCell ref="C45:O45"/>
    <mergeCell ref="Z6:Z10"/>
    <mergeCell ref="S11:AA11"/>
    <mergeCell ref="C11:O11"/>
    <mergeCell ref="W6:W10"/>
    <mergeCell ref="I10:J10"/>
    <mergeCell ref="R5:R10"/>
    <mergeCell ref="O8:O10"/>
    <mergeCell ref="A2:P2"/>
    <mergeCell ref="R2:AB2"/>
    <mergeCell ref="Q5:Q10"/>
    <mergeCell ref="S5:AB5"/>
    <mergeCell ref="S6:S10"/>
    <mergeCell ref="T6:T10"/>
    <mergeCell ref="AA6:AA10"/>
    <mergeCell ref="AB6:AB10"/>
    <mergeCell ref="X6:X10"/>
    <mergeCell ref="AI5:AI10"/>
    <mergeCell ref="L10:M10"/>
    <mergeCell ref="A4:P4"/>
    <mergeCell ref="Q4:AB4"/>
    <mergeCell ref="A5:A10"/>
    <mergeCell ref="B5:B10"/>
    <mergeCell ref="C5:O7"/>
    <mergeCell ref="P5:P10"/>
    <mergeCell ref="E10:F10"/>
    <mergeCell ref="G10:H10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2:AI48"/>
  <sheetViews>
    <sheetView zoomScale="68" zoomScaleNormal="68" zoomScaleSheetLayoutView="68" zoomScalePageLayoutView="0" workbookViewId="0" topLeftCell="C5">
      <selection activeCell="W43" sqref="W43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0"/>
      <c r="AD2" s="20"/>
    </row>
    <row r="3" ht="15" customHeight="1"/>
    <row r="4" spans="1:28" ht="15" customHeight="1">
      <c r="A4" s="223" t="s">
        <v>147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5" t="s">
        <v>148</v>
      </c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8" t="s">
        <v>49</v>
      </c>
      <c r="Q5" s="277" t="s">
        <v>4</v>
      </c>
      <c r="R5" s="218" t="s">
        <v>65</v>
      </c>
      <c r="S5" s="226" t="s">
        <v>43</v>
      </c>
      <c r="T5" s="226"/>
      <c r="U5" s="226"/>
      <c r="V5" s="226"/>
      <c r="W5" s="226"/>
      <c r="X5" s="226"/>
      <c r="Y5" s="226"/>
      <c r="Z5" s="226"/>
      <c r="AA5" s="226"/>
      <c r="AB5" s="226"/>
      <c r="AC5" s="106"/>
      <c r="AD5" s="208" t="s">
        <v>62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9"/>
      <c r="Q6" s="278"/>
      <c r="R6" s="218"/>
      <c r="S6" s="202" t="s">
        <v>39</v>
      </c>
      <c r="T6" s="227" t="s">
        <v>40</v>
      </c>
      <c r="U6" s="210" t="s">
        <v>50</v>
      </c>
      <c r="V6" s="202" t="s">
        <v>30</v>
      </c>
      <c r="W6" s="214" t="s">
        <v>51</v>
      </c>
      <c r="X6" s="214" t="s">
        <v>52</v>
      </c>
      <c r="Y6" s="214" t="s">
        <v>54</v>
      </c>
      <c r="Z6" s="202" t="s">
        <v>53</v>
      </c>
      <c r="AA6" s="202" t="s">
        <v>55</v>
      </c>
      <c r="AB6" s="202" t="s">
        <v>31</v>
      </c>
      <c r="AC6" s="209" t="s">
        <v>56</v>
      </c>
      <c r="AD6" s="207" t="s">
        <v>57</v>
      </c>
      <c r="AE6" s="207" t="s">
        <v>58</v>
      </c>
      <c r="AF6" s="207" t="s">
        <v>59</v>
      </c>
      <c r="AG6" s="207" t="s">
        <v>60</v>
      </c>
      <c r="AH6" s="207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9"/>
      <c r="Q7" s="278"/>
      <c r="R7" s="218"/>
      <c r="S7" s="202"/>
      <c r="T7" s="227"/>
      <c r="U7" s="210"/>
      <c r="V7" s="202"/>
      <c r="W7" s="214"/>
      <c r="X7" s="214"/>
      <c r="Y7" s="214"/>
      <c r="Z7" s="202"/>
      <c r="AA7" s="202"/>
      <c r="AB7" s="202"/>
      <c r="AC7" s="209"/>
      <c r="AD7" s="207"/>
      <c r="AE7" s="207"/>
      <c r="AF7" s="207"/>
      <c r="AG7" s="207"/>
      <c r="AH7" s="207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29"/>
      <c r="Q8" s="278"/>
      <c r="R8" s="218"/>
      <c r="S8" s="202"/>
      <c r="T8" s="227"/>
      <c r="U8" s="210"/>
      <c r="V8" s="202"/>
      <c r="W8" s="214"/>
      <c r="X8" s="214"/>
      <c r="Y8" s="214"/>
      <c r="Z8" s="202"/>
      <c r="AA8" s="202"/>
      <c r="AB8" s="202"/>
      <c r="AC8" s="209"/>
      <c r="AD8" s="207"/>
      <c r="AE8" s="207"/>
      <c r="AF8" s="207"/>
      <c r="AG8" s="207"/>
      <c r="AH8" s="207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9"/>
      <c r="Q9" s="278"/>
      <c r="R9" s="218"/>
      <c r="S9" s="202"/>
      <c r="T9" s="227"/>
      <c r="U9" s="210"/>
      <c r="V9" s="202"/>
      <c r="W9" s="214"/>
      <c r="X9" s="214"/>
      <c r="Y9" s="214"/>
      <c r="Z9" s="202"/>
      <c r="AA9" s="202"/>
      <c r="AB9" s="202"/>
      <c r="AC9" s="209"/>
      <c r="AD9" s="207"/>
      <c r="AE9" s="207"/>
      <c r="AF9" s="207"/>
      <c r="AG9" s="207"/>
      <c r="AH9" s="207"/>
      <c r="AI9" s="219"/>
    </row>
    <row r="10" spans="1:35" s="23" customFormat="1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3" t="s">
        <v>47</v>
      </c>
      <c r="L10" s="216" t="s">
        <v>46</v>
      </c>
      <c r="M10" s="217"/>
      <c r="N10" s="219"/>
      <c r="O10" s="219"/>
      <c r="P10" s="230"/>
      <c r="Q10" s="279"/>
      <c r="R10" s="218"/>
      <c r="S10" s="202"/>
      <c r="T10" s="227"/>
      <c r="U10" s="210"/>
      <c r="V10" s="202"/>
      <c r="W10" s="214"/>
      <c r="X10" s="214"/>
      <c r="Y10" s="214"/>
      <c r="Z10" s="202"/>
      <c r="AA10" s="202"/>
      <c r="AB10" s="202"/>
      <c r="AC10" s="209"/>
      <c r="AD10" s="207"/>
      <c r="AE10" s="207"/>
      <c r="AF10" s="207"/>
      <c r="AG10" s="207"/>
      <c r="AH10" s="207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45"/>
      <c r="Q11" s="124"/>
      <c r="R11" s="33"/>
      <c r="S11" s="215" t="s">
        <v>37</v>
      </c>
      <c r="T11" s="215"/>
      <c r="U11" s="215"/>
      <c r="V11" s="215"/>
      <c r="W11" s="215"/>
      <c r="X11" s="215"/>
      <c r="Y11" s="215"/>
      <c r="Z11" s="215"/>
      <c r="AA11" s="215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Дек!B48</f>
        <v>681</v>
      </c>
      <c r="C12" s="83">
        <f>Дек!C47</f>
        <v>48</v>
      </c>
      <c r="D12" s="83">
        <f>Дек!D47</f>
        <v>65</v>
      </c>
      <c r="E12" s="83">
        <f>Дек!E47</f>
        <v>51</v>
      </c>
      <c r="F12" s="83">
        <f>Дек!F47</f>
        <v>47</v>
      </c>
      <c r="G12" s="83">
        <f>Дек!G47</f>
        <v>75</v>
      </c>
      <c r="H12" s="83">
        <f>Дек!H47</f>
        <v>74</v>
      </c>
      <c r="I12" s="83">
        <f>Дек!I47</f>
        <v>54</v>
      </c>
      <c r="J12" s="83">
        <f>Дек!J47</f>
        <v>77</v>
      </c>
      <c r="K12" s="83">
        <f>Дек!K47</f>
        <v>55</v>
      </c>
      <c r="L12" s="83">
        <f>Дек!L47</f>
        <v>30</v>
      </c>
      <c r="M12" s="83">
        <f>Дек!M47</f>
        <v>22</v>
      </c>
      <c r="N12" s="83">
        <f>Дек!N47</f>
        <v>42</v>
      </c>
      <c r="O12" s="83">
        <f>Дек!O47</f>
        <v>41</v>
      </c>
      <c r="P12" s="74">
        <f>Дек!P48</f>
        <v>4744</v>
      </c>
      <c r="Q12" s="125"/>
      <c r="R12" s="71">
        <f>Дек!R48</f>
        <v>3193</v>
      </c>
      <c r="S12" s="77">
        <f>Дек!S47</f>
        <v>194</v>
      </c>
      <c r="T12" s="77">
        <f>Дек!T47</f>
        <v>372</v>
      </c>
      <c r="U12" s="77">
        <f>Дек!U47</f>
        <v>150</v>
      </c>
      <c r="V12" s="77">
        <f>Дек!V47</f>
        <v>169</v>
      </c>
      <c r="W12" s="77">
        <f>Дек!W47</f>
        <v>278</v>
      </c>
      <c r="X12" s="77">
        <f>Дек!X47</f>
        <v>1468</v>
      </c>
      <c r="Y12" s="77">
        <f>Дек!Y47</f>
        <v>289</v>
      </c>
      <c r="Z12" s="77">
        <f>Дек!Z47</f>
        <v>278</v>
      </c>
      <c r="AA12" s="77">
        <f>Дек!AA47</f>
        <v>0</v>
      </c>
      <c r="AB12" s="77">
        <f>Дек!AB47</f>
        <v>11597</v>
      </c>
      <c r="AC12" s="136">
        <f>SUM(S12:AB12)</f>
        <v>14795</v>
      </c>
      <c r="AD12" s="107">
        <f>Дек!AD47</f>
        <v>120</v>
      </c>
      <c r="AE12" s="107">
        <f>Дек!AE47</f>
        <v>1</v>
      </c>
      <c r="AF12" s="107">
        <f>Дек!AF47</f>
        <v>22</v>
      </c>
      <c r="AG12" s="107">
        <f>Дек!AG47</f>
        <v>62</v>
      </c>
      <c r="AH12" s="139">
        <f>Дек!AH47</f>
        <v>228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35"/>
      <c r="Q13" s="126">
        <v>1</v>
      </c>
      <c r="R13" s="186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35"/>
      <c r="Q14" s="126">
        <v>2</v>
      </c>
      <c r="R14" s="186">
        <f aca="true" t="shared" si="1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3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35"/>
      <c r="Q15" s="126">
        <v>3</v>
      </c>
      <c r="R15" s="186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35"/>
      <c r="Q16" s="126">
        <v>4</v>
      </c>
      <c r="R16" s="186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35"/>
      <c r="Q17" s="126">
        <v>5</v>
      </c>
      <c r="R17" s="186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35"/>
      <c r="Q18" s="126">
        <v>6</v>
      </c>
      <c r="R18" s="186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35"/>
      <c r="Q19" s="126">
        <v>7</v>
      </c>
      <c r="R19" s="186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35"/>
      <c r="Q20" s="126">
        <v>8</v>
      </c>
      <c r="R20" s="186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35">
        <v>61</v>
      </c>
      <c r="Q21" s="126">
        <v>9</v>
      </c>
      <c r="R21" s="186">
        <f t="shared" si="1"/>
        <v>83</v>
      </c>
      <c r="S21" s="55">
        <v>6</v>
      </c>
      <c r="T21" s="55">
        <v>7</v>
      </c>
      <c r="U21" s="55">
        <v>11</v>
      </c>
      <c r="V21" s="55">
        <v>10</v>
      </c>
      <c r="W21" s="55">
        <v>3</v>
      </c>
      <c r="X21" s="55">
        <v>39</v>
      </c>
      <c r="Y21" s="55">
        <v>3</v>
      </c>
      <c r="Z21" s="55">
        <v>4</v>
      </c>
      <c r="AA21" s="55"/>
      <c r="AB21" s="55">
        <v>2</v>
      </c>
      <c r="AC21" s="132">
        <f t="shared" si="2"/>
        <v>85</v>
      </c>
      <c r="AD21" s="106">
        <v>4</v>
      </c>
      <c r="AE21" s="106"/>
      <c r="AF21" s="106">
        <v>3</v>
      </c>
      <c r="AG21" s="106"/>
      <c r="AH21" s="132">
        <f t="shared" si="3"/>
        <v>7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35">
        <v>48</v>
      </c>
      <c r="Q22" s="126">
        <v>10</v>
      </c>
      <c r="R22" s="186">
        <f t="shared" si="1"/>
        <v>49</v>
      </c>
      <c r="S22" s="55"/>
      <c r="T22" s="55"/>
      <c r="U22" s="55"/>
      <c r="V22" s="55"/>
      <c r="W22" s="55">
        <v>2</v>
      </c>
      <c r="X22" s="55">
        <v>36</v>
      </c>
      <c r="Y22" s="55"/>
      <c r="Z22" s="55">
        <v>11</v>
      </c>
      <c r="AA22" s="55"/>
      <c r="AB22" s="55">
        <v>5</v>
      </c>
      <c r="AC22" s="132">
        <f t="shared" si="2"/>
        <v>54</v>
      </c>
      <c r="AD22" s="106">
        <v>3</v>
      </c>
      <c r="AE22" s="106"/>
      <c r="AF22" s="106"/>
      <c r="AG22" s="106"/>
      <c r="AH22" s="132">
        <f t="shared" si="3"/>
        <v>3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35">
        <v>22</v>
      </c>
      <c r="Q23" s="126">
        <v>11</v>
      </c>
      <c r="R23" s="186">
        <f t="shared" si="1"/>
        <v>39</v>
      </c>
      <c r="S23" s="55">
        <v>2</v>
      </c>
      <c r="T23" s="55"/>
      <c r="U23" s="55"/>
      <c r="V23" s="55"/>
      <c r="W23" s="55">
        <v>1</v>
      </c>
      <c r="X23" s="55">
        <v>14</v>
      </c>
      <c r="Y23" s="55">
        <v>12</v>
      </c>
      <c r="Z23" s="55">
        <v>10</v>
      </c>
      <c r="AA23" s="55"/>
      <c r="AB23" s="55"/>
      <c r="AC23" s="132">
        <f t="shared" si="2"/>
        <v>39</v>
      </c>
      <c r="AD23" s="106">
        <v>2</v>
      </c>
      <c r="AE23" s="106"/>
      <c r="AF23" s="106"/>
      <c r="AG23" s="106"/>
      <c r="AH23" s="132">
        <f t="shared" si="3"/>
        <v>2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35"/>
      <c r="Q24" s="126">
        <v>12</v>
      </c>
      <c r="R24" s="186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2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35"/>
      <c r="Q25" s="126">
        <v>13</v>
      </c>
      <c r="R25" s="186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2">
        <f t="shared" si="2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35">
        <v>33</v>
      </c>
      <c r="Q26" s="126">
        <v>14</v>
      </c>
      <c r="R26" s="186">
        <f t="shared" si="1"/>
        <v>27</v>
      </c>
      <c r="S26" s="55">
        <v>2</v>
      </c>
      <c r="T26" s="55"/>
      <c r="U26" s="55">
        <v>4</v>
      </c>
      <c r="V26" s="55"/>
      <c r="W26" s="55"/>
      <c r="X26" s="55">
        <v>17</v>
      </c>
      <c r="Y26" s="55"/>
      <c r="Z26" s="55">
        <v>4</v>
      </c>
      <c r="AA26" s="55"/>
      <c r="AB26" s="55"/>
      <c r="AC26" s="132">
        <f t="shared" si="2"/>
        <v>27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35">
        <v>30</v>
      </c>
      <c r="Q27" s="126">
        <v>15</v>
      </c>
      <c r="R27" s="186">
        <f t="shared" si="1"/>
        <v>43</v>
      </c>
      <c r="S27" s="55">
        <v>3</v>
      </c>
      <c r="T27" s="55">
        <v>8</v>
      </c>
      <c r="U27" s="55">
        <v>5</v>
      </c>
      <c r="V27" s="55"/>
      <c r="W27" s="55"/>
      <c r="X27" s="55">
        <v>19</v>
      </c>
      <c r="Y27" s="55">
        <v>3</v>
      </c>
      <c r="Z27" s="55">
        <v>5</v>
      </c>
      <c r="AA27" s="55"/>
      <c r="AB27" s="55">
        <v>14</v>
      </c>
      <c r="AC27" s="132">
        <f t="shared" si="2"/>
        <v>57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35">
        <v>21</v>
      </c>
      <c r="Q28" s="126">
        <v>16</v>
      </c>
      <c r="R28" s="186">
        <f t="shared" si="1"/>
        <v>21</v>
      </c>
      <c r="S28" s="55">
        <v>2</v>
      </c>
      <c r="T28" s="55"/>
      <c r="U28" s="55"/>
      <c r="V28" s="55"/>
      <c r="W28" s="55">
        <v>2</v>
      </c>
      <c r="X28" s="55">
        <v>9</v>
      </c>
      <c r="Y28" s="55">
        <v>8</v>
      </c>
      <c r="Z28" s="55"/>
      <c r="AA28" s="55"/>
      <c r="AB28" s="55">
        <v>9</v>
      </c>
      <c r="AC28" s="132">
        <f t="shared" si="2"/>
        <v>30</v>
      </c>
      <c r="AD28" s="106">
        <v>2</v>
      </c>
      <c r="AE28" s="106">
        <v>2</v>
      </c>
      <c r="AF28" s="106"/>
      <c r="AG28" s="106"/>
      <c r="AH28" s="132">
        <f t="shared" si="3"/>
        <v>4</v>
      </c>
      <c r="AI28" s="32">
        <v>16</v>
      </c>
    </row>
    <row r="29" spans="1:35" ht="15" customHeight="1">
      <c r="A29" s="32">
        <v>17</v>
      </c>
      <c r="B29" s="89">
        <f t="shared" si="0"/>
        <v>1</v>
      </c>
      <c r="C29" s="83"/>
      <c r="D29" s="84"/>
      <c r="E29" s="83"/>
      <c r="F29" s="84"/>
      <c r="G29" s="83">
        <v>1</v>
      </c>
      <c r="H29" s="84"/>
      <c r="I29" s="83"/>
      <c r="J29" s="84"/>
      <c r="K29" s="78"/>
      <c r="L29" s="83"/>
      <c r="M29" s="84"/>
      <c r="N29" s="35"/>
      <c r="O29" s="35"/>
      <c r="P29" s="35">
        <v>33</v>
      </c>
      <c r="Q29" s="126">
        <v>17</v>
      </c>
      <c r="R29" s="186">
        <f t="shared" si="1"/>
        <v>39</v>
      </c>
      <c r="S29" s="55">
        <v>1</v>
      </c>
      <c r="T29" s="55">
        <v>7</v>
      </c>
      <c r="U29" s="55"/>
      <c r="V29" s="55"/>
      <c r="W29" s="55">
        <v>1</v>
      </c>
      <c r="X29" s="55">
        <v>30</v>
      </c>
      <c r="Y29" s="55"/>
      <c r="Z29" s="55"/>
      <c r="AA29" s="55"/>
      <c r="AB29" s="55"/>
      <c r="AC29" s="132">
        <f t="shared" si="2"/>
        <v>39</v>
      </c>
      <c r="AD29" s="106">
        <v>1</v>
      </c>
      <c r="AE29" s="106">
        <v>1</v>
      </c>
      <c r="AF29" s="106"/>
      <c r="AG29" s="106">
        <v>1</v>
      </c>
      <c r="AH29" s="132">
        <f t="shared" si="3"/>
        <v>3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35">
        <v>47</v>
      </c>
      <c r="Q30" s="126">
        <v>18</v>
      </c>
      <c r="R30" s="186">
        <f t="shared" si="1"/>
        <v>39</v>
      </c>
      <c r="S30" s="55">
        <v>2</v>
      </c>
      <c r="T30" s="55">
        <v>3</v>
      </c>
      <c r="U30" s="55">
        <v>1</v>
      </c>
      <c r="V30" s="55"/>
      <c r="W30" s="55">
        <v>4</v>
      </c>
      <c r="X30" s="55">
        <v>19</v>
      </c>
      <c r="Y30" s="55">
        <v>5</v>
      </c>
      <c r="Z30" s="55">
        <v>5</v>
      </c>
      <c r="AA30" s="55"/>
      <c r="AB30" s="55">
        <v>2</v>
      </c>
      <c r="AC30" s="132">
        <f t="shared" si="2"/>
        <v>41</v>
      </c>
      <c r="AD30" s="106"/>
      <c r="AE30" s="106">
        <v>3</v>
      </c>
      <c r="AF30" s="106"/>
      <c r="AG30" s="106">
        <v>4</v>
      </c>
      <c r="AH30" s="132">
        <f t="shared" si="3"/>
        <v>7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35"/>
      <c r="Q31" s="126">
        <v>19</v>
      </c>
      <c r="R31" s="186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35"/>
      <c r="Q32" s="126">
        <v>20</v>
      </c>
      <c r="R32" s="186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2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35">
        <v>62</v>
      </c>
      <c r="Q33" s="126">
        <v>21</v>
      </c>
      <c r="R33" s="186">
        <f t="shared" si="1"/>
        <v>84</v>
      </c>
      <c r="S33" s="55">
        <v>12</v>
      </c>
      <c r="T33" s="55">
        <v>5</v>
      </c>
      <c r="U33" s="55">
        <v>2</v>
      </c>
      <c r="V33" s="55">
        <v>21</v>
      </c>
      <c r="W33" s="55">
        <v>9</v>
      </c>
      <c r="X33" s="55">
        <v>22</v>
      </c>
      <c r="Y33" s="55">
        <v>5</v>
      </c>
      <c r="Z33" s="55">
        <v>8</v>
      </c>
      <c r="AA33" s="55"/>
      <c r="AB33" s="55">
        <v>22</v>
      </c>
      <c r="AC33" s="132">
        <f t="shared" si="2"/>
        <v>106</v>
      </c>
      <c r="AD33" s="106">
        <v>4</v>
      </c>
      <c r="AE33" s="106">
        <v>5</v>
      </c>
      <c r="AF33" s="106"/>
      <c r="AG33" s="106"/>
      <c r="AH33" s="132">
        <f t="shared" si="3"/>
        <v>9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35">
        <v>21</v>
      </c>
      <c r="Q34" s="126">
        <v>22</v>
      </c>
      <c r="R34" s="186">
        <f t="shared" si="1"/>
        <v>26</v>
      </c>
      <c r="S34" s="55"/>
      <c r="T34" s="55"/>
      <c r="U34" s="55"/>
      <c r="V34" s="55"/>
      <c r="W34" s="55"/>
      <c r="X34" s="55">
        <v>19</v>
      </c>
      <c r="Y34" s="55"/>
      <c r="Z34" s="55">
        <v>7</v>
      </c>
      <c r="AA34" s="55"/>
      <c r="AB34" s="55"/>
      <c r="AC34" s="132">
        <f t="shared" si="2"/>
        <v>26</v>
      </c>
      <c r="AD34" s="106">
        <v>2</v>
      </c>
      <c r="AE34" s="106">
        <v>4</v>
      </c>
      <c r="AF34" s="106"/>
      <c r="AG34" s="106"/>
      <c r="AH34" s="132">
        <f t="shared" si="3"/>
        <v>6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35">
        <v>25</v>
      </c>
      <c r="Q35" s="126">
        <v>23</v>
      </c>
      <c r="R35" s="186">
        <f t="shared" si="1"/>
        <v>44</v>
      </c>
      <c r="S35" s="55"/>
      <c r="T35" s="55"/>
      <c r="U35" s="55"/>
      <c r="V35" s="55"/>
      <c r="W35" s="55"/>
      <c r="X35" s="55">
        <v>19</v>
      </c>
      <c r="Y35" s="55">
        <v>14</v>
      </c>
      <c r="Z35" s="55">
        <v>11</v>
      </c>
      <c r="AA35" s="55"/>
      <c r="AB35" s="55">
        <v>1</v>
      </c>
      <c r="AC35" s="132">
        <f t="shared" si="2"/>
        <v>45</v>
      </c>
      <c r="AD35" s="106"/>
      <c r="AE35" s="106"/>
      <c r="AF35" s="106"/>
      <c r="AG35" s="106">
        <v>2</v>
      </c>
      <c r="AH35" s="132">
        <f t="shared" si="3"/>
        <v>2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35">
        <v>24</v>
      </c>
      <c r="Q36" s="126">
        <v>24</v>
      </c>
      <c r="R36" s="186">
        <f t="shared" si="1"/>
        <v>29</v>
      </c>
      <c r="S36" s="55"/>
      <c r="T36" s="55"/>
      <c r="U36" s="55"/>
      <c r="V36" s="55"/>
      <c r="W36" s="55">
        <v>4</v>
      </c>
      <c r="X36" s="55">
        <v>10</v>
      </c>
      <c r="Y36" s="55">
        <v>3</v>
      </c>
      <c r="Z36" s="55">
        <v>12</v>
      </c>
      <c r="AA36" s="55"/>
      <c r="AB36" s="55"/>
      <c r="AC36" s="132">
        <f t="shared" si="2"/>
        <v>29</v>
      </c>
      <c r="AD36" s="106">
        <v>4</v>
      </c>
      <c r="AE36" s="106">
        <v>3</v>
      </c>
      <c r="AF36" s="106"/>
      <c r="AG36" s="106"/>
      <c r="AH36" s="132">
        <f t="shared" si="3"/>
        <v>7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35">
        <v>33</v>
      </c>
      <c r="Q37" s="126">
        <v>25</v>
      </c>
      <c r="R37" s="186">
        <f t="shared" si="1"/>
        <v>56</v>
      </c>
      <c r="S37" s="55">
        <v>6</v>
      </c>
      <c r="T37" s="55">
        <v>3</v>
      </c>
      <c r="U37" s="55">
        <v>3</v>
      </c>
      <c r="V37" s="55">
        <v>1</v>
      </c>
      <c r="W37" s="55">
        <v>8</v>
      </c>
      <c r="X37" s="55">
        <v>13</v>
      </c>
      <c r="Y37" s="55">
        <v>12</v>
      </c>
      <c r="Z37" s="55">
        <v>10</v>
      </c>
      <c r="AA37" s="55"/>
      <c r="AB37" s="55"/>
      <c r="AC37" s="132">
        <f t="shared" si="2"/>
        <v>56</v>
      </c>
      <c r="AD37" s="106">
        <v>2</v>
      </c>
      <c r="AE37" s="106">
        <v>2</v>
      </c>
      <c r="AF37" s="106"/>
      <c r="AG37" s="106">
        <v>3</v>
      </c>
      <c r="AH37" s="132">
        <f t="shared" si="3"/>
        <v>7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35"/>
      <c r="Q38" s="126">
        <v>26</v>
      </c>
      <c r="R38" s="186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35"/>
      <c r="Q39" s="126">
        <v>27</v>
      </c>
      <c r="R39" s="186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35">
        <v>30</v>
      </c>
      <c r="Q40" s="126">
        <v>28</v>
      </c>
      <c r="R40" s="186">
        <f t="shared" si="1"/>
        <v>56</v>
      </c>
      <c r="S40" s="55">
        <v>5</v>
      </c>
      <c r="T40" s="55">
        <v>7</v>
      </c>
      <c r="U40" s="55">
        <v>21</v>
      </c>
      <c r="V40" s="55"/>
      <c r="W40" s="55">
        <v>2</v>
      </c>
      <c r="X40" s="55">
        <v>21</v>
      </c>
      <c r="Y40" s="55"/>
      <c r="Z40" s="55"/>
      <c r="AA40" s="55"/>
      <c r="AB40" s="55">
        <v>3</v>
      </c>
      <c r="AC40" s="132">
        <f t="shared" si="2"/>
        <v>59</v>
      </c>
      <c r="AD40" s="106">
        <v>2</v>
      </c>
      <c r="AE40" s="106">
        <v>2</v>
      </c>
      <c r="AF40" s="106"/>
      <c r="AG40" s="106">
        <v>1</v>
      </c>
      <c r="AH40" s="132">
        <f t="shared" si="3"/>
        <v>5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35">
        <v>24</v>
      </c>
      <c r="Q41" s="126">
        <v>29</v>
      </c>
      <c r="R41" s="186">
        <f t="shared" si="1"/>
        <v>34</v>
      </c>
      <c r="S41" s="55"/>
      <c r="T41" s="55"/>
      <c r="U41" s="55"/>
      <c r="V41" s="55"/>
      <c r="W41" s="55">
        <v>2</v>
      </c>
      <c r="X41" s="55">
        <v>19</v>
      </c>
      <c r="Y41" s="55">
        <v>2</v>
      </c>
      <c r="Z41" s="55">
        <v>11</v>
      </c>
      <c r="AA41" s="55"/>
      <c r="AB41" s="55"/>
      <c r="AC41" s="132">
        <f t="shared" si="2"/>
        <v>34</v>
      </c>
      <c r="AD41" s="106">
        <v>3</v>
      </c>
      <c r="AE41" s="106">
        <v>8</v>
      </c>
      <c r="AF41" s="106"/>
      <c r="AG41" s="106"/>
      <c r="AH41" s="132">
        <f t="shared" si="3"/>
        <v>11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35">
        <v>19</v>
      </c>
      <c r="Q42" s="126">
        <v>30</v>
      </c>
      <c r="R42" s="186">
        <f t="shared" si="1"/>
        <v>27</v>
      </c>
      <c r="S42" s="55">
        <v>2</v>
      </c>
      <c r="T42" s="55">
        <v>3</v>
      </c>
      <c r="U42" s="55"/>
      <c r="V42" s="55"/>
      <c r="W42" s="55">
        <v>3</v>
      </c>
      <c r="X42" s="55">
        <v>8</v>
      </c>
      <c r="Y42" s="55">
        <v>3</v>
      </c>
      <c r="Z42" s="55">
        <v>8</v>
      </c>
      <c r="AA42" s="55"/>
      <c r="AB42" s="55"/>
      <c r="AC42" s="132">
        <f t="shared" si="2"/>
        <v>27</v>
      </c>
      <c r="AD42" s="106">
        <v>1</v>
      </c>
      <c r="AE42" s="106">
        <v>3</v>
      </c>
      <c r="AF42" s="106"/>
      <c r="AG42" s="106"/>
      <c r="AH42" s="132">
        <f t="shared" si="3"/>
        <v>4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35">
        <v>22</v>
      </c>
      <c r="Q43" s="126">
        <v>31</v>
      </c>
      <c r="R43" s="186">
        <f t="shared" si="1"/>
        <v>27</v>
      </c>
      <c r="S43" s="55">
        <v>10</v>
      </c>
      <c r="T43" s="55">
        <v>2</v>
      </c>
      <c r="U43" s="55">
        <v>1</v>
      </c>
      <c r="V43" s="55"/>
      <c r="W43" s="55">
        <v>2</v>
      </c>
      <c r="X43" s="55">
        <v>7</v>
      </c>
      <c r="Y43" s="55">
        <v>5</v>
      </c>
      <c r="Z43" s="55"/>
      <c r="AA43" s="55"/>
      <c r="AB43" s="55"/>
      <c r="AC43" s="132">
        <f t="shared" si="2"/>
        <v>27</v>
      </c>
      <c r="AD43" s="106">
        <v>2</v>
      </c>
      <c r="AE43" s="106">
        <v>2</v>
      </c>
      <c r="AF43" s="106"/>
      <c r="AG43" s="106"/>
      <c r="AH43" s="132">
        <f t="shared" si="3"/>
        <v>4</v>
      </c>
      <c r="AI43" s="25">
        <v>31</v>
      </c>
    </row>
    <row r="44" spans="1:35" ht="51">
      <c r="A44" s="88" t="s">
        <v>69</v>
      </c>
      <c r="B44" s="64">
        <f>SUM(B13:B43)</f>
        <v>1</v>
      </c>
      <c r="C44" s="64">
        <f aca="true" t="shared" si="4" ref="C44:O44">SUM(C13:C43)</f>
        <v>0</v>
      </c>
      <c r="D44" s="64">
        <f t="shared" si="4"/>
        <v>0</v>
      </c>
      <c r="E44" s="64">
        <f t="shared" si="4"/>
        <v>0</v>
      </c>
      <c r="F44" s="64">
        <f t="shared" si="4"/>
        <v>0</v>
      </c>
      <c r="G44" s="64">
        <f t="shared" si="4"/>
        <v>1</v>
      </c>
      <c r="H44" s="64">
        <f t="shared" si="4"/>
        <v>0</v>
      </c>
      <c r="I44" s="64">
        <f t="shared" si="4"/>
        <v>0</v>
      </c>
      <c r="J44" s="64">
        <f t="shared" si="4"/>
        <v>0</v>
      </c>
      <c r="K44" s="64">
        <f t="shared" si="4"/>
        <v>0</v>
      </c>
      <c r="L44" s="64">
        <f t="shared" si="4"/>
        <v>0</v>
      </c>
      <c r="M44" s="64">
        <f t="shared" si="4"/>
        <v>0</v>
      </c>
      <c r="N44" s="64">
        <f t="shared" si="4"/>
        <v>0</v>
      </c>
      <c r="O44" s="64">
        <f t="shared" si="4"/>
        <v>0</v>
      </c>
      <c r="P44" s="64"/>
      <c r="Q44" s="78"/>
      <c r="R44" s="18"/>
      <c r="S44" s="49">
        <f>SUM(S13:S43)</f>
        <v>53</v>
      </c>
      <c r="T44" s="49">
        <f aca="true" t="shared" si="5" ref="T44:AB44">SUM(T13:T43)</f>
        <v>45</v>
      </c>
      <c r="U44" s="49">
        <f t="shared" si="5"/>
        <v>48</v>
      </c>
      <c r="V44" s="49">
        <f t="shared" si="5"/>
        <v>32</v>
      </c>
      <c r="W44" s="49">
        <f t="shared" si="5"/>
        <v>43</v>
      </c>
      <c r="X44" s="49">
        <f t="shared" si="5"/>
        <v>321</v>
      </c>
      <c r="Y44" s="49">
        <f t="shared" si="5"/>
        <v>75</v>
      </c>
      <c r="Z44" s="49">
        <f t="shared" si="5"/>
        <v>106</v>
      </c>
      <c r="AA44" s="49">
        <f t="shared" si="5"/>
        <v>0</v>
      </c>
      <c r="AB44" s="49">
        <f t="shared" si="5"/>
        <v>58</v>
      </c>
      <c r="AC44" s="134">
        <f>SUM(S44:AB44)</f>
        <v>781</v>
      </c>
      <c r="AD44" s="106">
        <f>SUM(AD13:AD43)</f>
        <v>32</v>
      </c>
      <c r="AE44" s="106">
        <f>SUM(AE13:AE43)</f>
        <v>35</v>
      </c>
      <c r="AF44" s="106">
        <f>SUM(AF13:AF43)</f>
        <v>3</v>
      </c>
      <c r="AG44" s="106">
        <f>SUM(AG13:AG43)</f>
        <v>11</v>
      </c>
      <c r="AH44" s="132">
        <f>SUM(AH13:AH43)</f>
        <v>81</v>
      </c>
      <c r="AI44" s="106"/>
    </row>
    <row r="45" spans="1:35" ht="15" customHeight="1">
      <c r="A45" s="18"/>
      <c r="B45" s="35"/>
      <c r="C45" s="261" t="s">
        <v>41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40">
        <f>SUM(P13:P43)</f>
        <v>555</v>
      </c>
      <c r="Q45" s="127"/>
      <c r="R45" s="36">
        <f>SUM(R13:R43)</f>
        <v>723</v>
      </c>
      <c r="S45" s="212" t="s">
        <v>41</v>
      </c>
      <c r="T45" s="213"/>
      <c r="U45" s="213"/>
      <c r="V45" s="213"/>
      <c r="W45" s="213"/>
      <c r="X45" s="213"/>
      <c r="Y45" s="213"/>
      <c r="Z45" s="213"/>
      <c r="AA45" s="213"/>
      <c r="AB45" s="25"/>
      <c r="AC45" s="132"/>
      <c r="AD45" s="106"/>
      <c r="AE45" s="106"/>
      <c r="AF45" s="106"/>
      <c r="AG45" s="106"/>
      <c r="AH45" s="132"/>
      <c r="AI45" s="106"/>
    </row>
    <row r="46" spans="1:34" s="27" customFormat="1" ht="33.75" customHeight="1">
      <c r="A46" s="17"/>
      <c r="B46" s="17"/>
      <c r="C46" s="235" t="s">
        <v>33</v>
      </c>
      <c r="D46" s="236"/>
      <c r="E46" s="235" t="s">
        <v>34</v>
      </c>
      <c r="F46" s="236"/>
      <c r="G46" s="216" t="s">
        <v>35</v>
      </c>
      <c r="H46" s="217"/>
      <c r="I46" s="216" t="s">
        <v>36</v>
      </c>
      <c r="J46" s="217"/>
      <c r="K46" s="93" t="s">
        <v>47</v>
      </c>
      <c r="L46" s="216" t="s">
        <v>46</v>
      </c>
      <c r="M46" s="217"/>
      <c r="N46" s="21" t="s">
        <v>73</v>
      </c>
      <c r="O46" s="26" t="s">
        <v>2</v>
      </c>
      <c r="P46" s="26"/>
      <c r="Q46" s="31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41"/>
      <c r="AD46" s="111"/>
      <c r="AE46" s="111"/>
      <c r="AF46" s="111"/>
      <c r="AG46" s="111"/>
      <c r="AH46" s="141"/>
    </row>
    <row r="47" spans="1:34" s="23" customFormat="1" ht="54.75" customHeight="1">
      <c r="A47" s="92" t="s">
        <v>68</v>
      </c>
      <c r="B47" s="44">
        <f>SUM(C47:O47)</f>
        <v>682</v>
      </c>
      <c r="C47" s="29">
        <f>C12+C44</f>
        <v>48</v>
      </c>
      <c r="D47" s="29">
        <f aca="true" t="shared" si="6" ref="D47:O47">D12+D44</f>
        <v>65</v>
      </c>
      <c r="E47" s="29">
        <f t="shared" si="6"/>
        <v>51</v>
      </c>
      <c r="F47" s="29">
        <f t="shared" si="6"/>
        <v>47</v>
      </c>
      <c r="G47" s="29">
        <f t="shared" si="6"/>
        <v>76</v>
      </c>
      <c r="H47" s="29">
        <f t="shared" si="6"/>
        <v>74</v>
      </c>
      <c r="I47" s="29">
        <f t="shared" si="6"/>
        <v>54</v>
      </c>
      <c r="J47" s="29">
        <f t="shared" si="6"/>
        <v>77</v>
      </c>
      <c r="K47" s="29">
        <f t="shared" si="6"/>
        <v>55</v>
      </c>
      <c r="L47" s="29">
        <f t="shared" si="6"/>
        <v>30</v>
      </c>
      <c r="M47" s="29">
        <f t="shared" si="6"/>
        <v>22</v>
      </c>
      <c r="N47" s="29">
        <f t="shared" si="6"/>
        <v>42</v>
      </c>
      <c r="O47" s="29">
        <f t="shared" si="6"/>
        <v>41</v>
      </c>
      <c r="P47" s="44"/>
      <c r="Q47" s="34"/>
      <c r="R47" s="93"/>
      <c r="S47" s="121">
        <f>S12+S44</f>
        <v>247</v>
      </c>
      <c r="T47" s="121">
        <f aca="true" t="shared" si="7" ref="T47:AB47">T12+T44</f>
        <v>417</v>
      </c>
      <c r="U47" s="121">
        <f t="shared" si="7"/>
        <v>198</v>
      </c>
      <c r="V47" s="121">
        <f t="shared" si="7"/>
        <v>201</v>
      </c>
      <c r="W47" s="121">
        <f t="shared" si="7"/>
        <v>321</v>
      </c>
      <c r="X47" s="121">
        <f t="shared" si="7"/>
        <v>1789</v>
      </c>
      <c r="Y47" s="121">
        <f t="shared" si="7"/>
        <v>364</v>
      </c>
      <c r="Z47" s="121">
        <f t="shared" si="7"/>
        <v>384</v>
      </c>
      <c r="AA47" s="121">
        <f t="shared" si="7"/>
        <v>0</v>
      </c>
      <c r="AB47" s="121">
        <f t="shared" si="7"/>
        <v>11655</v>
      </c>
      <c r="AC47" s="142">
        <f>SUM(S47:AB47)</f>
        <v>15576</v>
      </c>
      <c r="AD47" s="128">
        <f>AD12+AD44</f>
        <v>152</v>
      </c>
      <c r="AE47" s="128">
        <f>AE12+AE44</f>
        <v>36</v>
      </c>
      <c r="AF47" s="128">
        <f>AF12+AF44</f>
        <v>25</v>
      </c>
      <c r="AG47" s="128">
        <f>AG12+AG44</f>
        <v>73</v>
      </c>
      <c r="AH47" s="143">
        <f>AH12+AH44</f>
        <v>309</v>
      </c>
    </row>
    <row r="48" spans="2:34" ht="24" customHeight="1">
      <c r="B48" s="41">
        <f>B47</f>
        <v>682</v>
      </c>
      <c r="C48" s="211" t="s">
        <v>5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41">
        <f>P12+P45</f>
        <v>5299</v>
      </c>
      <c r="R48" s="115">
        <f>R45+R12</f>
        <v>3916</v>
      </c>
      <c r="S48" s="212" t="s">
        <v>5</v>
      </c>
      <c r="T48" s="212"/>
      <c r="U48" s="212"/>
      <c r="V48" s="212"/>
      <c r="W48" s="212"/>
      <c r="X48" s="212"/>
      <c r="Y48" s="212"/>
      <c r="Z48" s="212"/>
      <c r="AA48" s="212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W6:W10"/>
    <mergeCell ref="C11:O11"/>
    <mergeCell ref="AH6:AH10"/>
    <mergeCell ref="AD5:AH5"/>
    <mergeCell ref="AC6:AC10"/>
    <mergeCell ref="AD6:AD10"/>
    <mergeCell ref="AE6:AE10"/>
    <mergeCell ref="AF6:AF10"/>
    <mergeCell ref="AG6:AG10"/>
    <mergeCell ref="S11:AA11"/>
    <mergeCell ref="C46:D46"/>
    <mergeCell ref="E46:F46"/>
    <mergeCell ref="S48:AA48"/>
    <mergeCell ref="S45:AA45"/>
    <mergeCell ref="C45:O45"/>
    <mergeCell ref="C48:O48"/>
    <mergeCell ref="G46:H46"/>
    <mergeCell ref="I46:J46"/>
    <mergeCell ref="S6:S10"/>
    <mergeCell ref="L46:M46"/>
    <mergeCell ref="A2:P2"/>
    <mergeCell ref="R2:AB2"/>
    <mergeCell ref="S5:AB5"/>
    <mergeCell ref="Q5:Q10"/>
    <mergeCell ref="E10:F10"/>
    <mergeCell ref="AB6:AB10"/>
    <mergeCell ref="C8:M9"/>
    <mergeCell ref="A4:Q4"/>
    <mergeCell ref="G10:H10"/>
    <mergeCell ref="Z6:Z10"/>
    <mergeCell ref="AI5:AI10"/>
    <mergeCell ref="B5:B10"/>
    <mergeCell ref="C5:O7"/>
    <mergeCell ref="P5:P10"/>
    <mergeCell ref="R5:R10"/>
    <mergeCell ref="L10:M10"/>
    <mergeCell ref="C10:D10"/>
    <mergeCell ref="O8:O10"/>
    <mergeCell ref="N8:N10"/>
    <mergeCell ref="I10:J10"/>
    <mergeCell ref="R4:AB4"/>
    <mergeCell ref="A5:A10"/>
    <mergeCell ref="V6:V10"/>
    <mergeCell ref="X6:X10"/>
    <mergeCell ref="Y6:Y10"/>
    <mergeCell ref="T6:T10"/>
    <mergeCell ref="AA6:AA10"/>
    <mergeCell ref="U6:U10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8" r:id="rId1"/>
  <colBreaks count="1" manualBreakCount="1">
    <brk id="16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AI46"/>
  <sheetViews>
    <sheetView zoomScale="71" zoomScaleNormal="71" zoomScaleSheetLayoutView="68" zoomScalePageLayoutView="0" workbookViewId="0" topLeftCell="F7">
      <selection activeCell="W40" sqref="W40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6"/>
      <c r="R2" s="223" t="s">
        <v>29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0"/>
      <c r="AD2" s="20"/>
    </row>
    <row r="3" ht="15" customHeight="1"/>
    <row r="4" spans="1:28" ht="15" customHeight="1">
      <c r="A4" s="224" t="s">
        <v>149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5" t="s">
        <v>150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35" ht="15" customHeight="1">
      <c r="A5" s="219" t="s">
        <v>4</v>
      </c>
      <c r="B5" s="228" t="s">
        <v>42</v>
      </c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31" t="s">
        <v>49</v>
      </c>
      <c r="Q5" s="219" t="s">
        <v>4</v>
      </c>
      <c r="R5" s="218" t="s">
        <v>65</v>
      </c>
      <c r="S5" s="226" t="s">
        <v>43</v>
      </c>
      <c r="T5" s="226"/>
      <c r="U5" s="226"/>
      <c r="V5" s="226"/>
      <c r="W5" s="226"/>
      <c r="X5" s="226"/>
      <c r="Y5" s="226"/>
      <c r="Z5" s="226"/>
      <c r="AA5" s="226"/>
      <c r="AB5" s="226"/>
      <c r="AC5" s="106"/>
      <c r="AD5" s="208" t="s">
        <v>62</v>
      </c>
      <c r="AE5" s="208"/>
      <c r="AF5" s="208"/>
      <c r="AG5" s="208"/>
      <c r="AH5" s="208"/>
      <c r="AI5" s="219" t="s">
        <v>4</v>
      </c>
    </row>
    <row r="6" spans="1:35" ht="15" customHeight="1">
      <c r="A6" s="219"/>
      <c r="B6" s="22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32"/>
      <c r="Q6" s="219"/>
      <c r="R6" s="218"/>
      <c r="S6" s="202" t="s">
        <v>39</v>
      </c>
      <c r="T6" s="227" t="s">
        <v>40</v>
      </c>
      <c r="U6" s="210" t="s">
        <v>50</v>
      </c>
      <c r="V6" s="202" t="s">
        <v>30</v>
      </c>
      <c r="W6" s="214" t="s">
        <v>51</v>
      </c>
      <c r="X6" s="214" t="s">
        <v>52</v>
      </c>
      <c r="Y6" s="214" t="s">
        <v>54</v>
      </c>
      <c r="Z6" s="202" t="s">
        <v>53</v>
      </c>
      <c r="AA6" s="202" t="s">
        <v>55</v>
      </c>
      <c r="AB6" s="202" t="s">
        <v>31</v>
      </c>
      <c r="AC6" s="209" t="s">
        <v>56</v>
      </c>
      <c r="AD6" s="207" t="s">
        <v>57</v>
      </c>
      <c r="AE6" s="207" t="s">
        <v>58</v>
      </c>
      <c r="AF6" s="207" t="s">
        <v>59</v>
      </c>
      <c r="AG6" s="207" t="s">
        <v>60</v>
      </c>
      <c r="AH6" s="207" t="s">
        <v>61</v>
      </c>
      <c r="AI6" s="219"/>
    </row>
    <row r="7" spans="1:35" ht="15" customHeight="1">
      <c r="A7" s="219"/>
      <c r="B7" s="22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32"/>
      <c r="Q7" s="219"/>
      <c r="R7" s="218"/>
      <c r="S7" s="202"/>
      <c r="T7" s="227"/>
      <c r="U7" s="210"/>
      <c r="V7" s="202"/>
      <c r="W7" s="214"/>
      <c r="X7" s="214"/>
      <c r="Y7" s="214"/>
      <c r="Z7" s="202"/>
      <c r="AA7" s="202"/>
      <c r="AB7" s="202"/>
      <c r="AC7" s="209"/>
      <c r="AD7" s="207"/>
      <c r="AE7" s="207"/>
      <c r="AF7" s="207"/>
      <c r="AG7" s="207"/>
      <c r="AH7" s="207"/>
      <c r="AI7" s="219"/>
    </row>
    <row r="8" spans="1:35" ht="15" customHeight="1">
      <c r="A8" s="219"/>
      <c r="B8" s="229"/>
      <c r="C8" s="219" t="s">
        <v>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 t="s">
        <v>32</v>
      </c>
      <c r="O8" s="219" t="s">
        <v>2</v>
      </c>
      <c r="P8" s="232"/>
      <c r="Q8" s="219"/>
      <c r="R8" s="218"/>
      <c r="S8" s="202"/>
      <c r="T8" s="227"/>
      <c r="U8" s="210"/>
      <c r="V8" s="202"/>
      <c r="W8" s="214"/>
      <c r="X8" s="214"/>
      <c r="Y8" s="214"/>
      <c r="Z8" s="202"/>
      <c r="AA8" s="202"/>
      <c r="AB8" s="202"/>
      <c r="AC8" s="209"/>
      <c r="AD8" s="207"/>
      <c r="AE8" s="207"/>
      <c r="AF8" s="207"/>
      <c r="AG8" s="207"/>
      <c r="AH8" s="207"/>
      <c r="AI8" s="219"/>
    </row>
    <row r="9" spans="1:35" ht="15" customHeight="1">
      <c r="A9" s="219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32"/>
      <c r="Q9" s="219"/>
      <c r="R9" s="218"/>
      <c r="S9" s="202"/>
      <c r="T9" s="227"/>
      <c r="U9" s="210"/>
      <c r="V9" s="202"/>
      <c r="W9" s="214"/>
      <c r="X9" s="214"/>
      <c r="Y9" s="214"/>
      <c r="Z9" s="202"/>
      <c r="AA9" s="202"/>
      <c r="AB9" s="202"/>
      <c r="AC9" s="209"/>
      <c r="AD9" s="207"/>
      <c r="AE9" s="207"/>
      <c r="AF9" s="207"/>
      <c r="AG9" s="207"/>
      <c r="AH9" s="207"/>
      <c r="AI9" s="219"/>
    </row>
    <row r="10" spans="1:35" s="23" customFormat="1" ht="64.5" customHeight="1">
      <c r="A10" s="219"/>
      <c r="B10" s="230"/>
      <c r="C10" s="234" t="s">
        <v>33</v>
      </c>
      <c r="D10" s="206"/>
      <c r="E10" s="234" t="s">
        <v>34</v>
      </c>
      <c r="F10" s="206"/>
      <c r="G10" s="206" t="s">
        <v>35</v>
      </c>
      <c r="H10" s="206"/>
      <c r="I10" s="206" t="s">
        <v>36</v>
      </c>
      <c r="J10" s="206"/>
      <c r="K10" s="95" t="s">
        <v>47</v>
      </c>
      <c r="L10" s="216" t="s">
        <v>46</v>
      </c>
      <c r="M10" s="217"/>
      <c r="N10" s="219"/>
      <c r="O10" s="219"/>
      <c r="P10" s="233"/>
      <c r="Q10" s="219"/>
      <c r="R10" s="218"/>
      <c r="S10" s="202"/>
      <c r="T10" s="227"/>
      <c r="U10" s="210"/>
      <c r="V10" s="202"/>
      <c r="W10" s="214"/>
      <c r="X10" s="214"/>
      <c r="Y10" s="214"/>
      <c r="Z10" s="202"/>
      <c r="AA10" s="202"/>
      <c r="AB10" s="202"/>
      <c r="AC10" s="209"/>
      <c r="AD10" s="207"/>
      <c r="AE10" s="207"/>
      <c r="AF10" s="207"/>
      <c r="AG10" s="207"/>
      <c r="AH10" s="207"/>
      <c r="AI10" s="219"/>
    </row>
    <row r="11" spans="1:35" ht="15" customHeight="1">
      <c r="A11" s="50"/>
      <c r="B11" s="51"/>
      <c r="C11" s="203" t="s">
        <v>37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116"/>
      <c r="Q11" s="68"/>
      <c r="R11" s="33"/>
      <c r="S11" s="215" t="s">
        <v>37</v>
      </c>
      <c r="T11" s="215"/>
      <c r="U11" s="215"/>
      <c r="V11" s="215"/>
      <c r="W11" s="215"/>
      <c r="X11" s="215"/>
      <c r="Y11" s="215"/>
      <c r="Z11" s="215"/>
      <c r="AA11" s="215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Янв!B48</f>
        <v>682</v>
      </c>
      <c r="C12" s="83">
        <f>Янв!C47</f>
        <v>48</v>
      </c>
      <c r="D12" s="83">
        <f>Янв!D47</f>
        <v>65</v>
      </c>
      <c r="E12" s="83">
        <f>Янв!E47</f>
        <v>51</v>
      </c>
      <c r="F12" s="83">
        <f>Янв!F47</f>
        <v>47</v>
      </c>
      <c r="G12" s="83">
        <f>Янв!G47</f>
        <v>76</v>
      </c>
      <c r="H12" s="83">
        <f>Янв!H47</f>
        <v>74</v>
      </c>
      <c r="I12" s="83">
        <f>Янв!I47</f>
        <v>54</v>
      </c>
      <c r="J12" s="83">
        <f>Янв!J47</f>
        <v>77</v>
      </c>
      <c r="K12" s="83">
        <f>Янв!K47</f>
        <v>55</v>
      </c>
      <c r="L12" s="83">
        <f>Янв!L47</f>
        <v>30</v>
      </c>
      <c r="M12" s="83">
        <f>Янв!M47</f>
        <v>22</v>
      </c>
      <c r="N12" s="83">
        <f>Янв!N47</f>
        <v>42</v>
      </c>
      <c r="O12" s="83">
        <f>Янв!O47</f>
        <v>41</v>
      </c>
      <c r="P12" s="123">
        <f>Янв!P48</f>
        <v>5299</v>
      </c>
      <c r="Q12" s="75"/>
      <c r="R12" s="71">
        <f>Янв!R48</f>
        <v>3916</v>
      </c>
      <c r="S12" s="77">
        <f>Янв!S47</f>
        <v>247</v>
      </c>
      <c r="T12" s="77">
        <f>Янв!T47</f>
        <v>417</v>
      </c>
      <c r="U12" s="77">
        <f>Янв!U47</f>
        <v>198</v>
      </c>
      <c r="V12" s="77">
        <f>Янв!V47</f>
        <v>201</v>
      </c>
      <c r="W12" s="77">
        <f>Янв!W47</f>
        <v>321</v>
      </c>
      <c r="X12" s="77">
        <f>Янв!X47</f>
        <v>1789</v>
      </c>
      <c r="Y12" s="77">
        <f>Янв!Y47</f>
        <v>364</v>
      </c>
      <c r="Z12" s="77">
        <f>Янв!Z47</f>
        <v>384</v>
      </c>
      <c r="AA12" s="77">
        <f>Янв!AA47</f>
        <v>0</v>
      </c>
      <c r="AB12" s="77">
        <f>Янв!AB47</f>
        <v>11655</v>
      </c>
      <c r="AC12" s="136">
        <f>SUM(S12:AB12)</f>
        <v>15576</v>
      </c>
      <c r="AD12" s="107">
        <f>Янв!AD47</f>
        <v>152</v>
      </c>
      <c r="AE12" s="107">
        <f>Янв!AE47</f>
        <v>36</v>
      </c>
      <c r="AF12" s="107">
        <f>Янв!AF47</f>
        <v>25</v>
      </c>
      <c r="AG12" s="107">
        <f>Янв!AG47</f>
        <v>73</v>
      </c>
      <c r="AH12" s="139">
        <f>Янв!AH47</f>
        <v>309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>
        <v>34</v>
      </c>
      <c r="Q13" s="32">
        <v>1</v>
      </c>
      <c r="R13" s="187">
        <f>SUM(S13:AA13)</f>
        <v>34</v>
      </c>
      <c r="S13" s="55"/>
      <c r="T13" s="55"/>
      <c r="U13" s="55"/>
      <c r="V13" s="55"/>
      <c r="W13" s="55">
        <v>3</v>
      </c>
      <c r="X13" s="55">
        <v>21</v>
      </c>
      <c r="Y13" s="55"/>
      <c r="Z13" s="55">
        <v>10</v>
      </c>
      <c r="AA13" s="55"/>
      <c r="AB13" s="55"/>
      <c r="AC13" s="132">
        <f>S13+T13+U13+V13+W13+X13+Y13+Z13+AA13+AB13</f>
        <v>34</v>
      </c>
      <c r="AD13" s="106">
        <v>3</v>
      </c>
      <c r="AE13" s="106">
        <v>5</v>
      </c>
      <c r="AF13" s="106"/>
      <c r="AG13" s="106"/>
      <c r="AH13" s="132">
        <f>AD13+AE13+AF13+AG13</f>
        <v>8</v>
      </c>
      <c r="AI13" s="32">
        <v>1</v>
      </c>
    </row>
    <row r="14" spans="1:35" ht="15" customHeight="1">
      <c r="A14" s="32">
        <v>2</v>
      </c>
      <c r="B14" s="89">
        <f aca="true" t="shared" si="0" ref="B14:B41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/>
      <c r="Q14" s="32">
        <v>2</v>
      </c>
      <c r="R14" s="187">
        <f aca="true" t="shared" si="1" ref="R14:R41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1">S14+T14+U14+V14+W14+X14+Y14+Z14+AA14+AB14</f>
        <v>0</v>
      </c>
      <c r="AD14" s="106"/>
      <c r="AE14" s="106"/>
      <c r="AF14" s="106"/>
      <c r="AG14" s="106"/>
      <c r="AH14" s="132">
        <f aca="true" t="shared" si="3" ref="AH14:AH41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/>
      <c r="Q15" s="32">
        <v>3</v>
      </c>
      <c r="R15" s="187">
        <f t="shared" si="1"/>
        <v>2</v>
      </c>
      <c r="S15" s="55"/>
      <c r="T15" s="55">
        <v>2</v>
      </c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2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>
        <v>29</v>
      </c>
      <c r="Q16" s="32">
        <v>4</v>
      </c>
      <c r="R16" s="187">
        <f t="shared" si="1"/>
        <v>35</v>
      </c>
      <c r="S16" s="55">
        <v>3</v>
      </c>
      <c r="T16" s="55"/>
      <c r="U16" s="55"/>
      <c r="V16" s="55"/>
      <c r="W16" s="55">
        <v>1</v>
      </c>
      <c r="X16" s="55">
        <v>18</v>
      </c>
      <c r="Y16" s="55">
        <v>8</v>
      </c>
      <c r="Z16" s="55">
        <v>5</v>
      </c>
      <c r="AA16" s="55"/>
      <c r="AB16" s="55">
        <v>2</v>
      </c>
      <c r="AC16" s="132">
        <f t="shared" si="2"/>
        <v>37</v>
      </c>
      <c r="AD16" s="106">
        <v>1</v>
      </c>
      <c r="AE16" s="106">
        <v>3</v>
      </c>
      <c r="AF16" s="106"/>
      <c r="AG16" s="106"/>
      <c r="AH16" s="132">
        <f t="shared" si="3"/>
        <v>4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>
        <v>18</v>
      </c>
      <c r="Q17" s="32">
        <v>5</v>
      </c>
      <c r="R17" s="187">
        <f t="shared" si="1"/>
        <v>24</v>
      </c>
      <c r="S17" s="55">
        <v>2</v>
      </c>
      <c r="T17" s="55">
        <v>1</v>
      </c>
      <c r="U17" s="55"/>
      <c r="V17" s="55"/>
      <c r="W17" s="55">
        <v>3</v>
      </c>
      <c r="X17" s="55">
        <v>11</v>
      </c>
      <c r="Y17" s="55"/>
      <c r="Z17" s="55">
        <v>7</v>
      </c>
      <c r="AA17" s="55"/>
      <c r="AB17" s="55"/>
      <c r="AC17" s="132">
        <f t="shared" si="2"/>
        <v>24</v>
      </c>
      <c r="AD17" s="106">
        <v>2</v>
      </c>
      <c r="AE17" s="106">
        <v>4</v>
      </c>
      <c r="AF17" s="106"/>
      <c r="AG17" s="106"/>
      <c r="AH17" s="132">
        <f t="shared" si="3"/>
        <v>6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>
        <v>38</v>
      </c>
      <c r="Q18" s="32">
        <v>6</v>
      </c>
      <c r="R18" s="187">
        <f t="shared" si="1"/>
        <v>44</v>
      </c>
      <c r="S18" s="55"/>
      <c r="T18" s="55"/>
      <c r="U18" s="55">
        <v>3</v>
      </c>
      <c r="V18" s="55"/>
      <c r="W18" s="55">
        <v>5</v>
      </c>
      <c r="X18" s="55">
        <v>29</v>
      </c>
      <c r="Y18" s="55">
        <v>2</v>
      </c>
      <c r="Z18" s="55">
        <v>5</v>
      </c>
      <c r="AA18" s="55"/>
      <c r="AB18" s="55"/>
      <c r="AC18" s="132">
        <f t="shared" si="2"/>
        <v>44</v>
      </c>
      <c r="AD18" s="106">
        <v>1</v>
      </c>
      <c r="AE18" s="106">
        <v>3</v>
      </c>
      <c r="AF18" s="106"/>
      <c r="AG18" s="106"/>
      <c r="AH18" s="132">
        <f t="shared" si="3"/>
        <v>4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>
        <v>44</v>
      </c>
      <c r="Q19" s="32">
        <v>7</v>
      </c>
      <c r="R19" s="187">
        <f t="shared" si="1"/>
        <v>41</v>
      </c>
      <c r="S19" s="55"/>
      <c r="T19" s="55"/>
      <c r="U19" s="55"/>
      <c r="V19" s="55"/>
      <c r="W19" s="55">
        <v>12</v>
      </c>
      <c r="X19" s="55">
        <v>26</v>
      </c>
      <c r="Y19" s="55"/>
      <c r="Z19" s="55">
        <v>3</v>
      </c>
      <c r="AA19" s="55"/>
      <c r="AB19" s="55"/>
      <c r="AC19" s="132">
        <f t="shared" si="2"/>
        <v>41</v>
      </c>
      <c r="AD19" s="106">
        <v>3</v>
      </c>
      <c r="AE19" s="106">
        <v>4</v>
      </c>
      <c r="AF19" s="106"/>
      <c r="AG19" s="106"/>
      <c r="AH19" s="132">
        <f t="shared" si="3"/>
        <v>7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>
        <v>27</v>
      </c>
      <c r="Q20" s="32">
        <v>8</v>
      </c>
      <c r="R20" s="187">
        <f t="shared" si="1"/>
        <v>47</v>
      </c>
      <c r="S20" s="55"/>
      <c r="T20" s="55">
        <v>2</v>
      </c>
      <c r="U20" s="55"/>
      <c r="V20" s="55"/>
      <c r="W20" s="55">
        <v>3</v>
      </c>
      <c r="X20" s="55">
        <v>28</v>
      </c>
      <c r="Y20" s="55"/>
      <c r="Z20" s="55">
        <v>14</v>
      </c>
      <c r="AA20" s="55"/>
      <c r="AB20" s="55">
        <v>4</v>
      </c>
      <c r="AC20" s="132">
        <f t="shared" si="2"/>
        <v>51</v>
      </c>
      <c r="AD20" s="106">
        <v>2</v>
      </c>
      <c r="AE20" s="106">
        <v>7</v>
      </c>
      <c r="AF20" s="106"/>
      <c r="AG20" s="106"/>
      <c r="AH20" s="132">
        <f t="shared" si="3"/>
        <v>9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/>
      <c r="Q21" s="32">
        <v>9</v>
      </c>
      <c r="R21" s="187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/>
      <c r="Q22" s="32">
        <v>10</v>
      </c>
      <c r="R22" s="187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2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1</v>
      </c>
      <c r="C23" s="83"/>
      <c r="D23" s="84"/>
      <c r="E23" s="83"/>
      <c r="F23" s="84">
        <v>1</v>
      </c>
      <c r="G23" s="83"/>
      <c r="H23" s="84"/>
      <c r="I23" s="83"/>
      <c r="J23" s="84"/>
      <c r="K23" s="78"/>
      <c r="L23" s="83"/>
      <c r="M23" s="84"/>
      <c r="N23" s="35"/>
      <c r="O23" s="35"/>
      <c r="P23" s="78">
        <v>47</v>
      </c>
      <c r="Q23" s="32">
        <v>11</v>
      </c>
      <c r="R23" s="187">
        <f t="shared" si="1"/>
        <v>33</v>
      </c>
      <c r="S23" s="55">
        <v>1</v>
      </c>
      <c r="T23" s="55">
        <v>1</v>
      </c>
      <c r="U23" s="55"/>
      <c r="V23" s="55"/>
      <c r="W23" s="55">
        <v>3</v>
      </c>
      <c r="X23" s="55">
        <v>16</v>
      </c>
      <c r="Y23" s="55">
        <v>1</v>
      </c>
      <c r="Z23" s="55">
        <v>11</v>
      </c>
      <c r="AA23" s="55"/>
      <c r="AB23" s="55">
        <v>14</v>
      </c>
      <c r="AC23" s="132">
        <f t="shared" si="2"/>
        <v>47</v>
      </c>
      <c r="AD23" s="106">
        <v>4</v>
      </c>
      <c r="AE23" s="106">
        <v>1</v>
      </c>
      <c r="AF23" s="106"/>
      <c r="AG23" s="106"/>
      <c r="AH23" s="132">
        <f t="shared" si="3"/>
        <v>5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>
        <v>27</v>
      </c>
      <c r="Q24" s="32">
        <v>12</v>
      </c>
      <c r="R24" s="187">
        <f t="shared" si="1"/>
        <v>22</v>
      </c>
      <c r="S24" s="55">
        <v>4</v>
      </c>
      <c r="T24" s="55">
        <v>3</v>
      </c>
      <c r="U24" s="55"/>
      <c r="V24" s="55"/>
      <c r="W24" s="55"/>
      <c r="X24" s="55">
        <v>15</v>
      </c>
      <c r="Y24" s="55"/>
      <c r="Z24" s="55"/>
      <c r="AA24" s="55"/>
      <c r="AB24" s="55">
        <v>6</v>
      </c>
      <c r="AC24" s="132">
        <f t="shared" si="2"/>
        <v>28</v>
      </c>
      <c r="AD24" s="106">
        <v>5</v>
      </c>
      <c r="AE24" s="106"/>
      <c r="AF24" s="106"/>
      <c r="AG24" s="106">
        <v>1</v>
      </c>
      <c r="AH24" s="132">
        <f t="shared" si="3"/>
        <v>6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>
        <v>11</v>
      </c>
      <c r="Q25" s="32">
        <v>13</v>
      </c>
      <c r="R25" s="187">
        <f t="shared" si="1"/>
        <v>15</v>
      </c>
      <c r="S25" s="55"/>
      <c r="T25" s="55"/>
      <c r="U25" s="55"/>
      <c r="V25" s="55"/>
      <c r="W25" s="55">
        <v>1</v>
      </c>
      <c r="X25" s="55">
        <v>4</v>
      </c>
      <c r="Y25" s="55">
        <v>2</v>
      </c>
      <c r="Z25" s="55">
        <v>8</v>
      </c>
      <c r="AA25" s="55"/>
      <c r="AB25" s="55">
        <v>3</v>
      </c>
      <c r="AC25" s="132">
        <f t="shared" si="2"/>
        <v>18</v>
      </c>
      <c r="AD25" s="106">
        <v>2</v>
      </c>
      <c r="AE25" s="106">
        <v>3</v>
      </c>
      <c r="AF25" s="106"/>
      <c r="AG25" s="106"/>
      <c r="AH25" s="132">
        <f t="shared" si="3"/>
        <v>5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>
        <v>14</v>
      </c>
      <c r="Q26" s="32">
        <v>14</v>
      </c>
      <c r="R26" s="187">
        <f t="shared" si="1"/>
        <v>10</v>
      </c>
      <c r="S26" s="55"/>
      <c r="T26" s="55">
        <v>2</v>
      </c>
      <c r="U26" s="55"/>
      <c r="V26" s="55"/>
      <c r="W26" s="55">
        <v>1</v>
      </c>
      <c r="X26" s="55">
        <v>7</v>
      </c>
      <c r="Y26" s="55"/>
      <c r="Z26" s="55"/>
      <c r="AA26" s="55"/>
      <c r="AB26" s="55">
        <v>1</v>
      </c>
      <c r="AC26" s="132">
        <f t="shared" si="2"/>
        <v>11</v>
      </c>
      <c r="AD26" s="106"/>
      <c r="AE26" s="106">
        <v>1</v>
      </c>
      <c r="AF26" s="106"/>
      <c r="AG26" s="106"/>
      <c r="AH26" s="132">
        <f t="shared" si="3"/>
        <v>1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>
        <v>26</v>
      </c>
      <c r="Q27" s="32">
        <v>15</v>
      </c>
      <c r="R27" s="187">
        <f t="shared" si="1"/>
        <v>36</v>
      </c>
      <c r="S27" s="55"/>
      <c r="T27" s="55">
        <v>1</v>
      </c>
      <c r="U27" s="55"/>
      <c r="V27" s="55"/>
      <c r="W27" s="55"/>
      <c r="X27" s="55">
        <v>23</v>
      </c>
      <c r="Y27" s="55">
        <v>8</v>
      </c>
      <c r="Z27" s="55">
        <v>4</v>
      </c>
      <c r="AA27" s="55"/>
      <c r="AB27" s="55"/>
      <c r="AC27" s="132">
        <f t="shared" si="2"/>
        <v>36</v>
      </c>
      <c r="AD27" s="106">
        <v>2</v>
      </c>
      <c r="AE27" s="106"/>
      <c r="AF27" s="106"/>
      <c r="AG27" s="106"/>
      <c r="AH27" s="132">
        <f t="shared" si="3"/>
        <v>2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/>
      <c r="Q28" s="32">
        <v>16</v>
      </c>
      <c r="R28" s="187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2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/>
      <c r="Q29" s="32">
        <v>17</v>
      </c>
      <c r="R29" s="187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2">
        <f t="shared" si="2"/>
        <v>0</v>
      </c>
      <c r="AD29" s="106"/>
      <c r="AE29" s="106"/>
      <c r="AF29" s="106"/>
      <c r="AG29" s="106">
        <v>1</v>
      </c>
      <c r="AH29" s="132">
        <f t="shared" si="3"/>
        <v>1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>
        <v>31</v>
      </c>
      <c r="Q30" s="32">
        <v>18</v>
      </c>
      <c r="R30" s="187">
        <f t="shared" si="1"/>
        <v>30</v>
      </c>
      <c r="S30" s="55">
        <v>1</v>
      </c>
      <c r="T30" s="55">
        <v>3</v>
      </c>
      <c r="U30" s="55"/>
      <c r="V30" s="55"/>
      <c r="W30" s="55">
        <v>2</v>
      </c>
      <c r="X30" s="55">
        <v>5</v>
      </c>
      <c r="Y30" s="55">
        <v>12</v>
      </c>
      <c r="Z30" s="55">
        <v>7</v>
      </c>
      <c r="AA30" s="55"/>
      <c r="AB30" s="55"/>
      <c r="AC30" s="132">
        <f t="shared" si="2"/>
        <v>30</v>
      </c>
      <c r="AD30" s="106"/>
      <c r="AE30" s="106">
        <v>2</v>
      </c>
      <c r="AF30" s="106"/>
      <c r="AG30" s="106"/>
      <c r="AH30" s="132">
        <f t="shared" si="3"/>
        <v>2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>
        <v>68</v>
      </c>
      <c r="Q31" s="32">
        <v>19</v>
      </c>
      <c r="R31" s="187">
        <f t="shared" si="1"/>
        <v>27</v>
      </c>
      <c r="S31" s="55"/>
      <c r="T31" s="55">
        <v>1</v>
      </c>
      <c r="U31" s="55"/>
      <c r="V31" s="55"/>
      <c r="W31" s="55">
        <v>2</v>
      </c>
      <c r="X31" s="55">
        <v>15</v>
      </c>
      <c r="Y31" s="55">
        <v>5</v>
      </c>
      <c r="Z31" s="55">
        <v>4</v>
      </c>
      <c r="AA31" s="55"/>
      <c r="AB31" s="55"/>
      <c r="AC31" s="132">
        <f t="shared" si="2"/>
        <v>27</v>
      </c>
      <c r="AD31" s="106">
        <v>3</v>
      </c>
      <c r="AE31" s="106">
        <v>3</v>
      </c>
      <c r="AF31" s="106"/>
      <c r="AG31" s="106"/>
      <c r="AH31" s="132">
        <f t="shared" si="3"/>
        <v>6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>
        <v>54</v>
      </c>
      <c r="Q32" s="32">
        <v>20</v>
      </c>
      <c r="R32" s="187">
        <f t="shared" si="1"/>
        <v>32</v>
      </c>
      <c r="S32" s="55"/>
      <c r="T32" s="55"/>
      <c r="U32" s="55"/>
      <c r="V32" s="55"/>
      <c r="W32" s="55">
        <v>9</v>
      </c>
      <c r="X32" s="55">
        <v>16</v>
      </c>
      <c r="Y32" s="55"/>
      <c r="Z32" s="55">
        <v>7</v>
      </c>
      <c r="AA32" s="55"/>
      <c r="AB32" s="55"/>
      <c r="AC32" s="132">
        <f t="shared" si="2"/>
        <v>32</v>
      </c>
      <c r="AD32" s="106"/>
      <c r="AE32" s="106"/>
      <c r="AF32" s="106"/>
      <c r="AG32" s="106">
        <v>1</v>
      </c>
      <c r="AH32" s="132">
        <f t="shared" si="3"/>
        <v>1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>
        <v>27</v>
      </c>
      <c r="Q33" s="32">
        <v>21</v>
      </c>
      <c r="R33" s="187">
        <f t="shared" si="1"/>
        <v>22</v>
      </c>
      <c r="S33" s="55"/>
      <c r="T33" s="55"/>
      <c r="U33" s="55"/>
      <c r="V33" s="55"/>
      <c r="W33" s="55"/>
      <c r="X33" s="55">
        <v>9</v>
      </c>
      <c r="Y33" s="55">
        <v>1</v>
      </c>
      <c r="Z33" s="55">
        <v>12</v>
      </c>
      <c r="AA33" s="55"/>
      <c r="AB33" s="55"/>
      <c r="AC33" s="132">
        <f t="shared" si="2"/>
        <v>22</v>
      </c>
      <c r="AD33" s="106">
        <v>1</v>
      </c>
      <c r="AE33" s="106">
        <v>1</v>
      </c>
      <c r="AF33" s="106"/>
      <c r="AG33" s="106"/>
      <c r="AH33" s="132">
        <f t="shared" si="3"/>
        <v>2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>
        <v>12</v>
      </c>
      <c r="Q34" s="32">
        <v>22</v>
      </c>
      <c r="R34" s="187">
        <f t="shared" si="1"/>
        <v>10</v>
      </c>
      <c r="S34" s="55"/>
      <c r="T34" s="55"/>
      <c r="U34" s="55"/>
      <c r="V34" s="55"/>
      <c r="W34" s="55">
        <v>3</v>
      </c>
      <c r="X34" s="55">
        <v>7</v>
      </c>
      <c r="Y34" s="55"/>
      <c r="Z34" s="55"/>
      <c r="AA34" s="55"/>
      <c r="AB34" s="55"/>
      <c r="AC34" s="132">
        <f t="shared" si="2"/>
        <v>10</v>
      </c>
      <c r="AD34" s="106"/>
      <c r="AE34" s="106">
        <v>3</v>
      </c>
      <c r="AF34" s="106"/>
      <c r="AG34" s="106"/>
      <c r="AH34" s="132">
        <f t="shared" si="3"/>
        <v>3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/>
      <c r="Q35" s="32">
        <v>23</v>
      </c>
      <c r="R35" s="187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/>
      <c r="Q36" s="32">
        <v>24</v>
      </c>
      <c r="R36" s="187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>
        <v>18</v>
      </c>
      <c r="Q37" s="32">
        <v>25</v>
      </c>
      <c r="R37" s="187">
        <f t="shared" si="1"/>
        <v>18</v>
      </c>
      <c r="S37" s="55"/>
      <c r="T37" s="55"/>
      <c r="U37" s="55"/>
      <c r="V37" s="55"/>
      <c r="W37" s="55"/>
      <c r="X37" s="55">
        <v>9</v>
      </c>
      <c r="Y37" s="55">
        <v>3</v>
      </c>
      <c r="Z37" s="55">
        <v>6</v>
      </c>
      <c r="AA37" s="55"/>
      <c r="AB37" s="55"/>
      <c r="AC37" s="132">
        <f t="shared" si="2"/>
        <v>18</v>
      </c>
      <c r="AD37" s="106">
        <v>1</v>
      </c>
      <c r="AE37" s="106">
        <v>5</v>
      </c>
      <c r="AF37" s="106">
        <v>1</v>
      </c>
      <c r="AG37" s="106"/>
      <c r="AH37" s="132">
        <f t="shared" si="3"/>
        <v>7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>
        <v>58</v>
      </c>
      <c r="Q38" s="32">
        <v>26</v>
      </c>
      <c r="R38" s="187">
        <f t="shared" si="1"/>
        <v>37</v>
      </c>
      <c r="S38" s="55">
        <v>4</v>
      </c>
      <c r="T38" s="55">
        <v>1</v>
      </c>
      <c r="U38" s="55"/>
      <c r="V38" s="55"/>
      <c r="W38" s="55">
        <v>4</v>
      </c>
      <c r="X38" s="55">
        <v>14</v>
      </c>
      <c r="Y38" s="55">
        <v>11</v>
      </c>
      <c r="Z38" s="55">
        <v>3</v>
      </c>
      <c r="AA38" s="55"/>
      <c r="AB38" s="55"/>
      <c r="AC38" s="132">
        <f t="shared" si="2"/>
        <v>37</v>
      </c>
      <c r="AD38" s="106">
        <v>2</v>
      </c>
      <c r="AE38" s="106">
        <v>2</v>
      </c>
      <c r="AF38" s="106"/>
      <c r="AG38" s="106"/>
      <c r="AH38" s="132">
        <f t="shared" si="3"/>
        <v>4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>
        <v>32</v>
      </c>
      <c r="Q39" s="32">
        <v>27</v>
      </c>
      <c r="R39" s="187">
        <f t="shared" si="1"/>
        <v>44</v>
      </c>
      <c r="S39" s="55">
        <v>9</v>
      </c>
      <c r="T39" s="55">
        <v>2</v>
      </c>
      <c r="U39" s="55">
        <v>3</v>
      </c>
      <c r="V39" s="55"/>
      <c r="W39" s="55">
        <v>2</v>
      </c>
      <c r="X39" s="55">
        <v>20</v>
      </c>
      <c r="Y39" s="55">
        <v>2</v>
      </c>
      <c r="Z39" s="55">
        <v>6</v>
      </c>
      <c r="AA39" s="55"/>
      <c r="AB39" s="55"/>
      <c r="AC39" s="132">
        <f t="shared" si="2"/>
        <v>44</v>
      </c>
      <c r="AD39" s="106">
        <v>2</v>
      </c>
      <c r="AE39" s="106">
        <v>1</v>
      </c>
      <c r="AF39" s="106"/>
      <c r="AG39" s="106"/>
      <c r="AH39" s="132">
        <f t="shared" si="3"/>
        <v>3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>
        <v>25</v>
      </c>
      <c r="Q40" s="32">
        <v>28</v>
      </c>
      <c r="R40" s="187">
        <f t="shared" si="1"/>
        <v>43</v>
      </c>
      <c r="S40" s="55">
        <v>1</v>
      </c>
      <c r="T40" s="55">
        <v>14</v>
      </c>
      <c r="U40" s="55">
        <v>2</v>
      </c>
      <c r="V40" s="55"/>
      <c r="W40" s="55">
        <v>1</v>
      </c>
      <c r="X40" s="55">
        <v>17</v>
      </c>
      <c r="Y40" s="55">
        <v>2</v>
      </c>
      <c r="Z40" s="55">
        <v>6</v>
      </c>
      <c r="AA40" s="55"/>
      <c r="AB40" s="55">
        <v>7</v>
      </c>
      <c r="AC40" s="132">
        <f t="shared" si="2"/>
        <v>50</v>
      </c>
      <c r="AD40" s="106">
        <v>5</v>
      </c>
      <c r="AE40" s="106">
        <v>1</v>
      </c>
      <c r="AF40" s="106"/>
      <c r="AG40" s="106"/>
      <c r="AH40" s="132">
        <f t="shared" si="3"/>
        <v>6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/>
      <c r="Q41" s="32">
        <v>29</v>
      </c>
      <c r="R41" s="187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51">
      <c r="A42" s="88" t="s">
        <v>69</v>
      </c>
      <c r="B42" s="91">
        <f>SUM(B13:B41)</f>
        <v>1</v>
      </c>
      <c r="C42" s="85">
        <f>SUM(C13:C41)</f>
        <v>0</v>
      </c>
      <c r="D42" s="85">
        <f aca="true" t="shared" si="4" ref="D42:O42">SUM(D13:D41)</f>
        <v>0</v>
      </c>
      <c r="E42" s="85">
        <f t="shared" si="4"/>
        <v>0</v>
      </c>
      <c r="F42" s="85">
        <f t="shared" si="4"/>
        <v>1</v>
      </c>
      <c r="G42" s="85">
        <f t="shared" si="4"/>
        <v>0</v>
      </c>
      <c r="H42" s="85">
        <f t="shared" si="4"/>
        <v>0</v>
      </c>
      <c r="I42" s="85">
        <f t="shared" si="4"/>
        <v>0</v>
      </c>
      <c r="J42" s="85">
        <f t="shared" si="4"/>
        <v>0</v>
      </c>
      <c r="K42" s="85">
        <f t="shared" si="4"/>
        <v>0</v>
      </c>
      <c r="L42" s="85">
        <f t="shared" si="4"/>
        <v>0</v>
      </c>
      <c r="M42" s="85">
        <f t="shared" si="4"/>
        <v>0</v>
      </c>
      <c r="N42" s="85">
        <f t="shared" si="4"/>
        <v>0</v>
      </c>
      <c r="O42" s="18">
        <f t="shared" si="4"/>
        <v>0</v>
      </c>
      <c r="P42" s="18"/>
      <c r="Q42" s="35"/>
      <c r="R42" s="18"/>
      <c r="S42" s="49">
        <f aca="true" t="shared" si="5" ref="S42:AB42">SUM(S13:S41)</f>
        <v>25</v>
      </c>
      <c r="T42" s="49">
        <f t="shared" si="5"/>
        <v>33</v>
      </c>
      <c r="U42" s="49">
        <f t="shared" si="5"/>
        <v>8</v>
      </c>
      <c r="V42" s="49">
        <f t="shared" si="5"/>
        <v>0</v>
      </c>
      <c r="W42" s="49">
        <f t="shared" si="5"/>
        <v>55</v>
      </c>
      <c r="X42" s="49">
        <f t="shared" si="5"/>
        <v>310</v>
      </c>
      <c r="Y42" s="49">
        <f t="shared" si="5"/>
        <v>57</v>
      </c>
      <c r="Z42" s="49">
        <f t="shared" si="5"/>
        <v>118</v>
      </c>
      <c r="AA42" s="49">
        <f t="shared" si="5"/>
        <v>0</v>
      </c>
      <c r="AB42" s="49">
        <f t="shared" si="5"/>
        <v>37</v>
      </c>
      <c r="AC42" s="134">
        <f>SUM(S42:AB42)</f>
        <v>643</v>
      </c>
      <c r="AD42" s="106">
        <f>SUM(AD13:AD41)</f>
        <v>39</v>
      </c>
      <c r="AE42" s="106">
        <f>SUM(AE13:AE41)</f>
        <v>49</v>
      </c>
      <c r="AF42" s="106">
        <f>SUM(AF13:AF41)</f>
        <v>1</v>
      </c>
      <c r="AG42" s="106">
        <f>SUM(AG13:AG41)</f>
        <v>3</v>
      </c>
      <c r="AH42" s="132">
        <f>SUM(AH13:AH41)</f>
        <v>92</v>
      </c>
      <c r="AI42" s="32"/>
    </row>
    <row r="43" spans="1:35" s="4" customFormat="1" ht="15" customHeight="1">
      <c r="A43" s="35"/>
      <c r="B43" s="28"/>
      <c r="C43" s="220" t="s">
        <v>41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2"/>
      <c r="P43" s="117">
        <f>SUM(P13:P41)</f>
        <v>640</v>
      </c>
      <c r="Q43" s="39"/>
      <c r="R43" s="47">
        <f>SUM(R13:R41)</f>
        <v>606</v>
      </c>
      <c r="S43" s="280" t="s">
        <v>41</v>
      </c>
      <c r="T43" s="280"/>
      <c r="U43" s="280"/>
      <c r="V43" s="280"/>
      <c r="W43" s="280"/>
      <c r="X43" s="280"/>
      <c r="Y43" s="280"/>
      <c r="Z43" s="280"/>
      <c r="AA43" s="280"/>
      <c r="AB43" s="280"/>
      <c r="AC43" s="132"/>
      <c r="AD43" s="112"/>
      <c r="AE43" s="112"/>
      <c r="AF43" s="112"/>
      <c r="AG43" s="112"/>
      <c r="AH43" s="132"/>
      <c r="AI43" s="106"/>
    </row>
    <row r="44" spans="1:35" s="27" customFormat="1" ht="33.75" customHeight="1">
      <c r="A44" s="6"/>
      <c r="B44" s="17"/>
      <c r="C44" s="235" t="s">
        <v>33</v>
      </c>
      <c r="D44" s="236"/>
      <c r="E44" s="235" t="s">
        <v>34</v>
      </c>
      <c r="F44" s="236"/>
      <c r="G44" s="216" t="s">
        <v>35</v>
      </c>
      <c r="H44" s="217"/>
      <c r="I44" s="216" t="s">
        <v>36</v>
      </c>
      <c r="J44" s="217"/>
      <c r="K44" s="93" t="s">
        <v>47</v>
      </c>
      <c r="L44" s="216" t="s">
        <v>46</v>
      </c>
      <c r="M44" s="217"/>
      <c r="N44" s="21" t="s">
        <v>73</v>
      </c>
      <c r="O44" s="26" t="s">
        <v>2</v>
      </c>
      <c r="P44" s="101"/>
      <c r="Q44" s="26"/>
      <c r="R44" s="17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41"/>
      <c r="AD44" s="111"/>
      <c r="AE44" s="111"/>
      <c r="AF44" s="111"/>
      <c r="AG44" s="111"/>
      <c r="AH44" s="141"/>
      <c r="AI44" s="106"/>
    </row>
    <row r="45" spans="1:35" s="37" customFormat="1" ht="54.75" customHeight="1">
      <c r="A45" s="92" t="s">
        <v>68</v>
      </c>
      <c r="B45" s="29">
        <f>SUM(C45:O45)</f>
        <v>683</v>
      </c>
      <c r="C45" s="29">
        <f>C12+C42</f>
        <v>48</v>
      </c>
      <c r="D45" s="29">
        <f aca="true" t="shared" si="6" ref="D45:O45">D12+D42</f>
        <v>65</v>
      </c>
      <c r="E45" s="29">
        <f t="shared" si="6"/>
        <v>51</v>
      </c>
      <c r="F45" s="29">
        <f t="shared" si="6"/>
        <v>48</v>
      </c>
      <c r="G45" s="29">
        <f t="shared" si="6"/>
        <v>76</v>
      </c>
      <c r="H45" s="29">
        <f t="shared" si="6"/>
        <v>74</v>
      </c>
      <c r="I45" s="29">
        <f t="shared" si="6"/>
        <v>54</v>
      </c>
      <c r="J45" s="29">
        <f t="shared" si="6"/>
        <v>77</v>
      </c>
      <c r="K45" s="29">
        <f t="shared" si="6"/>
        <v>55</v>
      </c>
      <c r="L45" s="29">
        <f t="shared" si="6"/>
        <v>30</v>
      </c>
      <c r="M45" s="29">
        <f t="shared" si="6"/>
        <v>22</v>
      </c>
      <c r="N45" s="29">
        <f t="shared" si="6"/>
        <v>42</v>
      </c>
      <c r="O45" s="29">
        <f t="shared" si="6"/>
        <v>41</v>
      </c>
      <c r="P45" s="118"/>
      <c r="Q45" s="44"/>
      <c r="R45" s="93"/>
      <c r="S45" s="129">
        <f aca="true" t="shared" si="7" ref="S45:AB45">S12+S42</f>
        <v>272</v>
      </c>
      <c r="T45" s="129">
        <f t="shared" si="7"/>
        <v>450</v>
      </c>
      <c r="U45" s="129">
        <f t="shared" si="7"/>
        <v>206</v>
      </c>
      <c r="V45" s="129">
        <f t="shared" si="7"/>
        <v>201</v>
      </c>
      <c r="W45" s="129">
        <f t="shared" si="7"/>
        <v>376</v>
      </c>
      <c r="X45" s="129">
        <f t="shared" si="7"/>
        <v>2099</v>
      </c>
      <c r="Y45" s="129">
        <f t="shared" si="7"/>
        <v>421</v>
      </c>
      <c r="Z45" s="129">
        <f t="shared" si="7"/>
        <v>502</v>
      </c>
      <c r="AA45" s="129">
        <f t="shared" si="7"/>
        <v>0</v>
      </c>
      <c r="AB45" s="129">
        <f t="shared" si="7"/>
        <v>11692</v>
      </c>
      <c r="AC45" s="144">
        <f>SUM(S45:AB45)</f>
        <v>16219</v>
      </c>
      <c r="AD45" s="130">
        <f>AD12+AD42</f>
        <v>191</v>
      </c>
      <c r="AE45" s="130">
        <f>AE12+AE42</f>
        <v>85</v>
      </c>
      <c r="AF45" s="130">
        <f>AF12+AF42</f>
        <v>26</v>
      </c>
      <c r="AG45" s="130">
        <f>AG12+AG42</f>
        <v>76</v>
      </c>
      <c r="AH45" s="145">
        <f>AH12+AH42</f>
        <v>401</v>
      </c>
      <c r="AI45" s="106"/>
    </row>
    <row r="46" spans="1:34" ht="20.25">
      <c r="A46" s="15" t="s">
        <v>6</v>
      </c>
      <c r="B46" s="41">
        <f>B45</f>
        <v>683</v>
      </c>
      <c r="C46" s="211" t="s">
        <v>5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41">
        <f>P12+P43</f>
        <v>5939</v>
      </c>
      <c r="Q46" s="114"/>
      <c r="R46" s="115">
        <f>R12+R43</f>
        <v>4522</v>
      </c>
      <c r="S46" s="212" t="s">
        <v>6</v>
      </c>
      <c r="T46" s="212"/>
      <c r="U46" s="212"/>
      <c r="V46" s="212"/>
      <c r="W46" s="212"/>
      <c r="X46" s="212"/>
      <c r="Y46" s="212"/>
      <c r="Z46" s="212"/>
      <c r="AA46" s="212"/>
      <c r="AB46" s="25"/>
      <c r="AC46" s="106"/>
      <c r="AD46" s="106"/>
      <c r="AE46" s="106"/>
      <c r="AF46" s="106"/>
      <c r="AG46" s="106"/>
      <c r="AH46" s="106"/>
    </row>
  </sheetData>
  <sheetProtection/>
  <mergeCells count="48">
    <mergeCell ref="L44:M44"/>
    <mergeCell ref="AG6:AG10"/>
    <mergeCell ref="S43:AB43"/>
    <mergeCell ref="S11:AA11"/>
    <mergeCell ref="C11:O11"/>
    <mergeCell ref="Z6:Z10"/>
    <mergeCell ref="C44:D44"/>
    <mergeCell ref="E44:F44"/>
    <mergeCell ref="G44:H44"/>
    <mergeCell ref="I44:J44"/>
    <mergeCell ref="A4:P4"/>
    <mergeCell ref="AH6:AH10"/>
    <mergeCell ref="AD5:AH5"/>
    <mergeCell ref="AC6:AC10"/>
    <mergeCell ref="AD6:AD10"/>
    <mergeCell ref="AE6:AE10"/>
    <mergeCell ref="AF6:AF10"/>
    <mergeCell ref="R5:R10"/>
    <mergeCell ref="Q5:Q10"/>
    <mergeCell ref="X6:X10"/>
    <mergeCell ref="S46:AA46"/>
    <mergeCell ref="C43:O43"/>
    <mergeCell ref="C46:O46"/>
    <mergeCell ref="A2:P2"/>
    <mergeCell ref="C8:M9"/>
    <mergeCell ref="C10:D10"/>
    <mergeCell ref="E10:F10"/>
    <mergeCell ref="G10:H10"/>
    <mergeCell ref="N8:N10"/>
    <mergeCell ref="L10:M10"/>
    <mergeCell ref="R2:AB2"/>
    <mergeCell ref="S5:AB5"/>
    <mergeCell ref="Y6:Y10"/>
    <mergeCell ref="AA6:AA10"/>
    <mergeCell ref="AB6:AB10"/>
    <mergeCell ref="T6:T10"/>
    <mergeCell ref="S6:S10"/>
    <mergeCell ref="Q4:AB4"/>
    <mergeCell ref="U6:U10"/>
    <mergeCell ref="W6:W10"/>
    <mergeCell ref="AI5:AI10"/>
    <mergeCell ref="V6:V10"/>
    <mergeCell ref="A5:A10"/>
    <mergeCell ref="B5:B10"/>
    <mergeCell ref="C5:O7"/>
    <mergeCell ref="P5:P10"/>
    <mergeCell ref="O8:O10"/>
    <mergeCell ref="I10:J10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№2 г.Грязовца"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oosh2</cp:lastModifiedBy>
  <cp:lastPrinted>2018-05-08T12:00:25Z</cp:lastPrinted>
  <dcterms:created xsi:type="dcterms:W3CDTF">2006-03-07T11:44:21Z</dcterms:created>
  <dcterms:modified xsi:type="dcterms:W3CDTF">2019-09-20T09:22:18Z</dcterms:modified>
  <cp:category/>
  <cp:version/>
  <cp:contentType/>
  <cp:contentStatus/>
</cp:coreProperties>
</file>